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inagakiyoshihiko/Library/CloudStorage/Dropbox/日本ボート協会強化委員会/2026/遠征・イベント/2026.02.23(月)〆切2Kエルゴ/"/>
    </mc:Choice>
  </mc:AlternateContent>
  <xr:revisionPtr revIDLastSave="0" documentId="13_ncr:1_{34C6221D-D268-B349-A312-539F7E33AD03}" xr6:coauthVersionLast="47" xr6:coauthVersionMax="47" xr10:uidLastSave="{00000000-0000-0000-0000-000000000000}"/>
  <bookViews>
    <workbookView xWindow="0" yWindow="0" windowWidth="28800" windowHeight="18000" xr2:uid="{00000000-000D-0000-FFFF-FFFF00000000}"/>
  </bookViews>
  <sheets>
    <sheet name="2026年2月 Ergo2K" sheetId="1" r:id="rId1"/>
    <sheet name="注意事項" sheetId="9" r:id="rId2"/>
    <sheet name="入力" sheetId="10" state="hidden" r:id="rId3"/>
    <sheet name="計算用(編集不可)" sheetId="11" state="hidden" r:id="rId4"/>
  </sheets>
  <calcPr calcId="191029"/>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5" i="1" l="1"/>
  <c r="V16" i="1"/>
  <c r="V17" i="1"/>
  <c r="V18" i="1"/>
  <c r="V19" i="1"/>
  <c r="V20" i="1"/>
  <c r="V21" i="1"/>
  <c r="V22" i="1"/>
  <c r="V23" i="1"/>
  <c r="V24" i="1"/>
  <c r="V25" i="1"/>
  <c r="V26" i="1"/>
  <c r="V27" i="1"/>
  <c r="V28" i="1"/>
  <c r="V29" i="1"/>
  <c r="V30" i="1"/>
  <c r="V31" i="1"/>
  <c r="V32" i="1"/>
  <c r="V33" i="1"/>
  <c r="V14" i="1"/>
  <c r="U16" i="1"/>
  <c r="U33" i="1"/>
  <c r="U14" i="1"/>
  <c r="U17" i="1"/>
  <c r="U18" i="1"/>
  <c r="U19" i="1"/>
  <c r="U20" i="1"/>
  <c r="U21" i="1"/>
  <c r="U22" i="1"/>
  <c r="U23" i="1"/>
  <c r="U24" i="1"/>
  <c r="U25" i="1"/>
  <c r="U26" i="1"/>
  <c r="U27" i="1"/>
  <c r="U28" i="1"/>
  <c r="U29" i="1"/>
  <c r="U30" i="1"/>
  <c r="U31" i="1"/>
  <c r="U32" i="1"/>
  <c r="U15" i="1"/>
  <c r="J4" i="11" l="1"/>
  <c r="D9" i="11"/>
  <c r="G7" i="11"/>
  <c r="G19" i="11" l="1"/>
  <c r="D21" i="11" s="1"/>
  <c r="J16" i="11"/>
  <c r="D16" i="11"/>
  <c r="D4" i="11"/>
  <c r="D23" i="11" l="1"/>
  <c r="E23" i="11" s="1"/>
  <c r="F17" i="10"/>
  <c r="F9" i="10" l="1"/>
  <c r="D11" i="11"/>
  <c r="E11" i="11" s="1"/>
</calcChain>
</file>

<file path=xl/sharedStrings.xml><?xml version="1.0" encoding="utf-8"?>
<sst xmlns="http://schemas.openxmlformats.org/spreadsheetml/2006/main" count="128" uniqueCount="102">
  <si>
    <t>所属団体責任者氏名</t>
    <rPh sb="0" eb="2">
      <t>ショゾク</t>
    </rPh>
    <rPh sb="2" eb="4">
      <t>ダンタイ</t>
    </rPh>
    <rPh sb="4" eb="7">
      <t>セキニンシャ</t>
    </rPh>
    <rPh sb="7" eb="9">
      <t>シメイ</t>
    </rPh>
    <phoneticPr fontId="3"/>
  </si>
  <si>
    <t>報告用紙記入者氏名</t>
    <rPh sb="0" eb="2">
      <t>ホウコク</t>
    </rPh>
    <rPh sb="2" eb="4">
      <t>ヨウシ</t>
    </rPh>
    <rPh sb="4" eb="6">
      <t>キニュウ</t>
    </rPh>
    <rPh sb="6" eb="7">
      <t>シャ</t>
    </rPh>
    <rPh sb="7" eb="9">
      <t>シメイ</t>
    </rPh>
    <phoneticPr fontId="3"/>
  </si>
  <si>
    <t>報告用紙記入者連絡先</t>
    <rPh sb="0" eb="2">
      <t>ホウコク</t>
    </rPh>
    <rPh sb="2" eb="4">
      <t>ヨウシ</t>
    </rPh>
    <rPh sb="4" eb="6">
      <t>キニュウ</t>
    </rPh>
    <rPh sb="6" eb="7">
      <t>シャ</t>
    </rPh>
    <rPh sb="7" eb="9">
      <t>レンラク</t>
    </rPh>
    <rPh sb="9" eb="10">
      <t>サキ</t>
    </rPh>
    <phoneticPr fontId="3"/>
  </si>
  <si>
    <t>電話番号（連絡がつきやすいもの）</t>
    <rPh sb="0" eb="2">
      <t>デンワ</t>
    </rPh>
    <rPh sb="2" eb="4">
      <t>バンゴウ</t>
    </rPh>
    <rPh sb="5" eb="7">
      <t>レンラク</t>
    </rPh>
    <phoneticPr fontId="3"/>
  </si>
  <si>
    <t>実施日</t>
    <rPh sb="0" eb="2">
      <t>ジッシ</t>
    </rPh>
    <rPh sb="2" eb="3">
      <t>ヒ</t>
    </rPh>
    <phoneticPr fontId="3"/>
  </si>
  <si>
    <t>団体名</t>
    <phoneticPr fontId="3"/>
  </si>
  <si>
    <t>氏名</t>
    <rPh sb="0" eb="2">
      <t>シメイ</t>
    </rPh>
    <phoneticPr fontId="3"/>
  </si>
  <si>
    <t>身長
height</t>
    <rPh sb="0" eb="2">
      <t>シンチョウ</t>
    </rPh>
    <phoneticPr fontId="3"/>
  </si>
  <si>
    <t>例</t>
    <rPh sb="0" eb="1">
      <t>レイ</t>
    </rPh>
    <phoneticPr fontId="3"/>
  </si>
  <si>
    <t>山田　太郎</t>
    <rPh sb="0" eb="2">
      <t>ヤマダ</t>
    </rPh>
    <rPh sb="3" eb="5">
      <t>タロウ</t>
    </rPh>
    <phoneticPr fontId="3"/>
  </si>
  <si>
    <t>男</t>
  </si>
  <si>
    <r>
      <rPr>
        <sz val="9"/>
        <color theme="1"/>
        <rFont val="游ゴシック"/>
        <family val="3"/>
        <charset val="128"/>
        <scheme val="minor"/>
      </rPr>
      <t>生年月日（年/月/日）</t>
    </r>
    <r>
      <rPr>
        <sz val="12"/>
        <color theme="1"/>
        <rFont val="游ゴシック"/>
        <family val="2"/>
        <charset val="128"/>
        <scheme val="minor"/>
      </rPr>
      <t>birthday(y/m/d)</t>
    </r>
    <rPh sb="0" eb="2">
      <t>セイネン</t>
    </rPh>
    <rPh sb="2" eb="4">
      <t>ガッピ</t>
    </rPh>
    <rPh sb="5" eb="6">
      <t>ネン</t>
    </rPh>
    <rPh sb="7" eb="8">
      <t>ツキ</t>
    </rPh>
    <rPh sb="9" eb="10">
      <t>ヒ</t>
    </rPh>
    <phoneticPr fontId="3"/>
  </si>
  <si>
    <t>※実施にあたっては、選手所属団体の責任者若しくはそれに準ずる立場の方の立会いの下でお願いします。</t>
    <phoneticPr fontId="3"/>
  </si>
  <si>
    <t>JARA</t>
    <phoneticPr fontId="3"/>
  </si>
  <si>
    <t>選手No.</t>
    <phoneticPr fontId="3"/>
  </si>
  <si>
    <t>シニア</t>
  </si>
  <si>
    <t>U23</t>
    <phoneticPr fontId="3"/>
  </si>
  <si>
    <t>入力上の注意</t>
    <phoneticPr fontId="3"/>
  </si>
  <si>
    <t>スカル</t>
  </si>
  <si>
    <t>スイープ</t>
  </si>
  <si>
    <t>スカル又はｽｳｨｰﾌﾟ
（併願可）
（併願の場合は、スカル・スウィープの両方を選んでください）</t>
    <rPh sb="3" eb="4">
      <t>マタ</t>
    </rPh>
    <rPh sb="13" eb="15">
      <t>ヘイガン</t>
    </rPh>
    <rPh sb="15" eb="16">
      <t>カ</t>
    </rPh>
    <rPh sb="18" eb="19">
      <t>_x0000__x0003__x0001_</t>
    </rPh>
    <phoneticPr fontId="3"/>
  </si>
  <si>
    <t>・体重計は0.1kg単位で確認できるものを使用してください。</t>
    <rPh sb="1" eb="3">
      <t>タイジュウ</t>
    </rPh>
    <rPh sb="3" eb="4">
      <t>ケイ</t>
    </rPh>
    <rPh sb="10" eb="12">
      <t>タンイ</t>
    </rPh>
    <rPh sb="13" eb="15">
      <t>カクニン</t>
    </rPh>
    <rPh sb="21" eb="23">
      <t>シヨウ</t>
    </rPh>
    <phoneticPr fontId="3"/>
  </si>
  <si>
    <t>01</t>
    <phoneticPr fontId="3"/>
  </si>
  <si>
    <t>02</t>
  </si>
  <si>
    <t>03</t>
  </si>
  <si>
    <t>04</t>
  </si>
  <si>
    <t>05</t>
  </si>
  <si>
    <t>06</t>
  </si>
  <si>
    <t>07</t>
  </si>
  <si>
    <t>08</t>
  </si>
  <si>
    <t>09</t>
  </si>
  <si>
    <t>10</t>
  </si>
  <si>
    <t>11</t>
  </si>
  <si>
    <t>12</t>
  </si>
  <si>
    <t>13</t>
  </si>
  <si>
    <t>14</t>
  </si>
  <si>
    <t>15</t>
  </si>
  <si>
    <t>16</t>
  </si>
  <si>
    <t>17</t>
  </si>
  <si>
    <t>18</t>
  </si>
  <si>
    <t>19</t>
  </si>
  <si>
    <t>20</t>
  </si>
  <si>
    <t>・記録提出選手ごとに体重計、エルゴ記録モニターの2種類の写真を提出してください。</t>
    <rPh sb="1" eb="3">
      <t>キロク</t>
    </rPh>
    <rPh sb="3" eb="5">
      <t>テイシュツ</t>
    </rPh>
    <rPh sb="5" eb="7">
      <t>センシュ</t>
    </rPh>
    <rPh sb="10" eb="12">
      <t>タイジュウ</t>
    </rPh>
    <rPh sb="12" eb="13">
      <t>ケイ</t>
    </rPh>
    <rPh sb="17" eb="19">
      <t>キロク</t>
    </rPh>
    <rPh sb="25" eb="27">
      <t>シュルイ</t>
    </rPh>
    <rPh sb="28" eb="30">
      <t>シャシン</t>
    </rPh>
    <rPh sb="31" eb="33">
      <t>テイシュツ</t>
    </rPh>
    <phoneticPr fontId="3"/>
  </si>
  <si>
    <t>・体重はエルゴ測定開始の2時間～ 1 時間前に計測してください。</t>
    <rPh sb="1" eb="3">
      <t>タイジュウ</t>
    </rPh>
    <rPh sb="9" eb="11">
      <t>カイシ</t>
    </rPh>
    <rPh sb="13" eb="15">
      <t>ジカン</t>
    </rPh>
    <rPh sb="23" eb="25">
      <t>ケイソク</t>
    </rPh>
    <phoneticPr fontId="3"/>
  </si>
  <si>
    <t>女</t>
  </si>
  <si>
    <t>体重に関して、※1) 小数点第1位（0.1kg単位)まで入力してください。</t>
    <phoneticPr fontId="3"/>
  </si>
  <si>
    <r>
      <t xml:space="preserve">体重
weight
</t>
    </r>
    <r>
      <rPr>
        <b/>
        <sz val="12"/>
        <color rgb="FFFF0000"/>
        <rFont val="游ゴシック"/>
        <family val="3"/>
        <charset val="128"/>
      </rPr>
      <t>※エルゴ測定の 2時間～1 時間前の測定体重 
0.1 ㎏単位で記入↓</t>
    </r>
    <phoneticPr fontId="3"/>
  </si>
  <si>
    <r>
      <t>・エルゴ記録シート(このエクセルファイル)は「</t>
    </r>
    <r>
      <rPr>
        <b/>
        <sz val="12"/>
        <color theme="1"/>
        <rFont val="游ゴシック"/>
        <family val="3"/>
        <charset val="128"/>
        <scheme val="minor"/>
      </rPr>
      <t>エルゴ記録_団体名</t>
    </r>
    <r>
      <rPr>
        <sz val="12"/>
        <color theme="1"/>
        <rFont val="游ゴシック"/>
        <family val="2"/>
        <charset val="128"/>
        <scheme val="minor"/>
      </rPr>
      <t>」としてください。</t>
    </r>
    <rPh sb="4" eb="6">
      <t>キロク</t>
    </rPh>
    <phoneticPr fontId="3"/>
  </si>
  <si>
    <r>
      <t>・体重証拠写真のファイル名は「</t>
    </r>
    <r>
      <rPr>
        <b/>
        <sz val="12"/>
        <color theme="1"/>
        <rFont val="游ゴシック"/>
        <family val="3"/>
        <charset val="128"/>
        <scheme val="minor"/>
      </rPr>
      <t>氏名_体重</t>
    </r>
    <r>
      <rPr>
        <sz val="12"/>
        <color theme="1"/>
        <rFont val="游ゴシック"/>
        <family val="2"/>
        <charset val="128"/>
        <scheme val="minor"/>
      </rPr>
      <t>」としてください。</t>
    </r>
    <rPh sb="1" eb="3">
      <t>タイジュウ</t>
    </rPh>
    <rPh sb="3" eb="5">
      <t>ショウコ</t>
    </rPh>
    <rPh sb="5" eb="7">
      <t>シャシン</t>
    </rPh>
    <rPh sb="12" eb="13">
      <t>メイ</t>
    </rPh>
    <rPh sb="15" eb="17">
      <t>シメイ</t>
    </rPh>
    <rPh sb="18" eb="20">
      <t>タイジュウ</t>
    </rPh>
    <phoneticPr fontId="3"/>
  </si>
  <si>
    <t>2.各種ファイルの名称について</t>
    <rPh sb="2" eb="4">
      <t>カクシュ</t>
    </rPh>
    <rPh sb="9" eb="11">
      <t>メイショウ</t>
    </rPh>
    <phoneticPr fontId="3"/>
  </si>
  <si>
    <t>・証拠写真の容量は1枚当たり1MB以下になるように圧縮してください．</t>
    <rPh sb="1" eb="3">
      <t>ショウコ</t>
    </rPh>
    <rPh sb="3" eb="5">
      <t>シャシン</t>
    </rPh>
    <rPh sb="6" eb="8">
      <t>ヨウリョウ</t>
    </rPh>
    <rPh sb="10" eb="11">
      <t>マイ</t>
    </rPh>
    <rPh sb="11" eb="12">
      <t>ア</t>
    </rPh>
    <rPh sb="17" eb="19">
      <t>イカ</t>
    </rPh>
    <rPh sb="25" eb="27">
      <t>アッシュク</t>
    </rPh>
    <phoneticPr fontId="3"/>
  </si>
  <si>
    <t>・体重証拠写真は1枚，エルゴ証拠写真は2枚以内で撮影してください</t>
    <rPh sb="1" eb="3">
      <t>タイジュウ</t>
    </rPh>
    <rPh sb="3" eb="5">
      <t>ショウコ</t>
    </rPh>
    <rPh sb="5" eb="7">
      <t>シャシン</t>
    </rPh>
    <rPh sb="9" eb="10">
      <t>マイ</t>
    </rPh>
    <rPh sb="14" eb="16">
      <t>ショウコ</t>
    </rPh>
    <rPh sb="16" eb="18">
      <t>シャシン</t>
    </rPh>
    <rPh sb="20" eb="23">
      <t>マイイナイ</t>
    </rPh>
    <rPh sb="24" eb="26">
      <t>サツエイ</t>
    </rPh>
    <phoneticPr fontId="3"/>
  </si>
  <si>
    <t>・エルゴタイム証拠写真は「Memory」の表示を撮影してください．</t>
    <rPh sb="7" eb="9">
      <t>ショウコ</t>
    </rPh>
    <rPh sb="9" eb="11">
      <t>シャシン</t>
    </rPh>
    <rPh sb="21" eb="23">
      <t>ヒョウジ</t>
    </rPh>
    <rPh sb="24" eb="26">
      <t>サツエイ</t>
    </rPh>
    <phoneticPr fontId="3"/>
  </si>
  <si>
    <r>
      <t>・エルゴタイム証拠写真のファイル名は「</t>
    </r>
    <r>
      <rPr>
        <b/>
        <sz val="12"/>
        <color theme="1"/>
        <rFont val="游ゴシック"/>
        <family val="3"/>
        <charset val="128"/>
        <scheme val="minor"/>
      </rPr>
      <t>氏名_エルゴ_写真番号</t>
    </r>
    <r>
      <rPr>
        <sz val="12"/>
        <color theme="1"/>
        <rFont val="游ゴシック"/>
        <family val="2"/>
        <charset val="128"/>
        <scheme val="minor"/>
      </rPr>
      <t>」としてください。</t>
    </r>
    <rPh sb="9" eb="11">
      <t>シャシン</t>
    </rPh>
    <rPh sb="16" eb="17">
      <t>メイ</t>
    </rPh>
    <rPh sb="19" eb="21">
      <t>シメイ</t>
    </rPh>
    <rPh sb="26" eb="28">
      <t>シャシン</t>
    </rPh>
    <rPh sb="28" eb="30">
      <t>バンゴウ</t>
    </rPh>
    <phoneticPr fontId="3"/>
  </si>
  <si>
    <t>1.記録証拠写真について</t>
    <rPh sb="2" eb="4">
      <t>キロク</t>
    </rPh>
    <rPh sb="4" eb="6">
      <t>ショウコ</t>
    </rPh>
    <rPh sb="6" eb="8">
      <t>シャシン</t>
    </rPh>
    <phoneticPr fontId="3"/>
  </si>
  <si>
    <t>(2)記録証明写真については，ファイル名を変更の上，Googleフォームを利用して提出してください。詳細は「注意事項」タブをご参照ください。</t>
    <rPh sb="3" eb="5">
      <t>キロク</t>
    </rPh>
    <rPh sb="5" eb="7">
      <t>ショウメイ</t>
    </rPh>
    <rPh sb="7" eb="9">
      <t>シャシン</t>
    </rPh>
    <rPh sb="19" eb="20">
      <t>メイ</t>
    </rPh>
    <rPh sb="21" eb="23">
      <t>ヘンコウ</t>
    </rPh>
    <rPh sb="24" eb="25">
      <t>ウエ</t>
    </rPh>
    <rPh sb="37" eb="39">
      <t>リヨウ</t>
    </rPh>
    <rPh sb="41" eb="43">
      <t>テイシュツ</t>
    </rPh>
    <rPh sb="50" eb="52">
      <t>ショウサイ</t>
    </rPh>
    <rPh sb="54" eb="58">
      <t>チュウイジコウ</t>
    </rPh>
    <rPh sb="63" eb="65">
      <t>サンショウ</t>
    </rPh>
    <phoneticPr fontId="3"/>
  </si>
  <si>
    <t>例）エルゴタイム証拠写真を2枚提出の場合→1枚目：「氏名_エルゴ_1」　2枚目：「氏名_エルゴ_2」　と名称を設定してください</t>
    <rPh sb="0" eb="1">
      <t>レイ</t>
    </rPh>
    <rPh sb="8" eb="10">
      <t>ショウコ</t>
    </rPh>
    <rPh sb="10" eb="12">
      <t>シャシン</t>
    </rPh>
    <rPh sb="14" eb="17">
      <t>マイテイシュツ</t>
    </rPh>
    <rPh sb="18" eb="20">
      <t>バアイ</t>
    </rPh>
    <rPh sb="22" eb="24">
      <t>マイメ</t>
    </rPh>
    <rPh sb="37" eb="39">
      <t>マイメ</t>
    </rPh>
    <rPh sb="52" eb="54">
      <t>メイショウ</t>
    </rPh>
    <rPh sb="55" eb="57">
      <t>セッテイ</t>
    </rPh>
    <phoneticPr fontId="3"/>
  </si>
  <si>
    <t>・Googleアカウントを作成することが難しい方は，kyoka@jara.or.jpに，エルゴ記録シートと，体重証拠写真，エルゴタイム証拠写真をzipファイルでまとめて送付してください．</t>
    <rPh sb="13" eb="15">
      <t>サクセイ</t>
    </rPh>
    <rPh sb="20" eb="21">
      <t>ムズカ</t>
    </rPh>
    <rPh sb="23" eb="24">
      <t>カタ</t>
    </rPh>
    <rPh sb="47" eb="49">
      <t>キロク</t>
    </rPh>
    <rPh sb="54" eb="56">
      <t>タイジュウ</t>
    </rPh>
    <rPh sb="56" eb="60">
      <t>ショウコシャシン</t>
    </rPh>
    <rPh sb="67" eb="71">
      <t>ショウコシャシン</t>
    </rPh>
    <rPh sb="84" eb="86">
      <t>ソウフ</t>
    </rPh>
    <phoneticPr fontId="3"/>
  </si>
  <si>
    <t>・Googleフォームを利用して提出する際，お持ちのGoogleアカウントでログインしていただく必要があります．</t>
    <rPh sb="12" eb="14">
      <t>リヨウ</t>
    </rPh>
    <rPh sb="16" eb="18">
      <t>テイシュツ</t>
    </rPh>
    <rPh sb="20" eb="21">
      <t>サイ</t>
    </rPh>
    <rPh sb="23" eb="24">
      <t>モ</t>
    </rPh>
    <rPh sb="48" eb="50">
      <t>ヒツヨウ</t>
    </rPh>
    <phoneticPr fontId="3"/>
  </si>
  <si>
    <t>3.ファイルの提出方法について</t>
    <rPh sb="7" eb="9">
      <t>テイシュツ</t>
    </rPh>
    <rPh sb="9" eb="11">
      <t>ホウホウ</t>
    </rPh>
    <phoneticPr fontId="3"/>
  </si>
  <si>
    <t>kg</t>
  </si>
  <si>
    <t>体重</t>
    <rPh sb="0" eb="2">
      <t>ﾀｲｼﾞｭｳ</t>
    </rPh>
    <phoneticPr fontId="20" type="noConversion"/>
  </si>
  <si>
    <t>min</t>
    <phoneticPr fontId="20" type="noConversion"/>
  </si>
  <si>
    <t>sec</t>
    <phoneticPr fontId="20" type="noConversion"/>
  </si>
  <si>
    <t>ergo score</t>
    <phoneticPr fontId="20" type="noConversion"/>
  </si>
  <si>
    <t>%/weight</t>
    <phoneticPr fontId="20" type="noConversion"/>
  </si>
  <si>
    <t>女</t>
    <rPh sb="0" eb="1">
      <t>ｵﾝﾅ</t>
    </rPh>
    <phoneticPr fontId="20" type="noConversion"/>
  </si>
  <si>
    <t>性別</t>
    <rPh sb="0" eb="2">
      <t>ｾｲﾍﾞﾂ</t>
    </rPh>
    <phoneticPr fontId="20" type="noConversion"/>
  </si>
  <si>
    <t>Reference BodyWeight</t>
  </si>
  <si>
    <t>男</t>
    <rPh sb="0" eb="1">
      <t>ｵﾄｺ</t>
    </rPh>
    <phoneticPr fontId="20" type="noConversion"/>
  </si>
  <si>
    <t>Estimate</t>
  </si>
  <si>
    <t>Wf</t>
  </si>
  <si>
    <t>Body Weight in kg</t>
  </si>
  <si>
    <t>Reference Time</t>
  </si>
  <si>
    <t>min</t>
  </si>
  <si>
    <t>sec</t>
  </si>
  <si>
    <t>Corrected time</t>
  </si>
  <si>
    <t>秒(10の位)</t>
    <rPh sb="0" eb="1">
      <t>ビョウ</t>
    </rPh>
    <rPh sb="5" eb="6">
      <t>クライ</t>
    </rPh>
    <phoneticPr fontId="3"/>
  </si>
  <si>
    <t>秒(一の位)</t>
    <rPh sb="0" eb="1">
      <t>ビョウ</t>
    </rPh>
    <rPh sb="2" eb="3">
      <t>イチ</t>
    </rPh>
    <rPh sb="4" eb="5">
      <t>クライ</t>
    </rPh>
    <phoneticPr fontId="3"/>
  </si>
  <si>
    <t>秒(小数点第一位)</t>
    <rPh sb="0" eb="1">
      <t>ビョウ</t>
    </rPh>
    <rPh sb="2" eb="8">
      <t>ショウスウテンダイイチイ</t>
    </rPh>
    <phoneticPr fontId="3"/>
  </si>
  <si>
    <r>
      <t>IDT=</t>
    </r>
    <r>
      <rPr>
        <sz val="10"/>
        <rFont val="ＭＳ Ｐゴシック"/>
        <family val="2"/>
        <charset val="128"/>
      </rPr>
      <t>その体重100%タイム/実測タイム</t>
    </r>
    <rPh sb="6" eb="8">
      <t>タイジュウ</t>
    </rPh>
    <rPh sb="16" eb="18">
      <t>ジッソク</t>
    </rPh>
    <phoneticPr fontId="3"/>
  </si>
  <si>
    <t>その体重100%タイム=WR*Wf</t>
    <rPh sb="2" eb="4">
      <t>タイジュウ</t>
    </rPh>
    <phoneticPr fontId="3"/>
  </si>
  <si>
    <r>
      <t>Wf=(WR</t>
    </r>
    <r>
      <rPr>
        <sz val="10"/>
        <rFont val="ＭＳ Ｐゴシック"/>
        <family val="2"/>
        <charset val="128"/>
      </rPr>
      <t>体重</t>
    </r>
    <r>
      <rPr>
        <sz val="10"/>
        <rFont val="Verdana"/>
        <family val="2"/>
      </rPr>
      <t>/</t>
    </r>
    <r>
      <rPr>
        <sz val="10"/>
        <rFont val="ＭＳ Ｐゴシック"/>
        <family val="2"/>
        <charset val="128"/>
      </rPr>
      <t>自己体重)</t>
    </r>
    <r>
      <rPr>
        <sz val="10"/>
        <rFont val="Verdana"/>
        <family val="2"/>
      </rPr>
      <t>^0.222</t>
    </r>
    <rPh sb="6" eb="8">
      <t>タイジュウ</t>
    </rPh>
    <rPh sb="9" eb="13">
      <t>ジコタイジュウ</t>
    </rPh>
    <phoneticPr fontId="3"/>
  </si>
  <si>
    <r>
      <t>IDT=(WR*(WR</t>
    </r>
    <r>
      <rPr>
        <sz val="10"/>
        <rFont val="ＭＳ Ｐゴシック"/>
        <family val="2"/>
        <charset val="128"/>
      </rPr>
      <t>体重/自己体重)</t>
    </r>
    <r>
      <rPr>
        <sz val="10"/>
        <rFont val="Verdana"/>
        <family val="2"/>
      </rPr>
      <t>^0.222)/</t>
    </r>
    <r>
      <rPr>
        <sz val="10"/>
        <rFont val="Meiryo UI"/>
        <family val="2"/>
        <charset val="128"/>
      </rPr>
      <t>実測</t>
    </r>
    <rPh sb="11" eb="13">
      <t>タイジュウ</t>
    </rPh>
    <rPh sb="14" eb="18">
      <t>ジコタイジュウ</t>
    </rPh>
    <rPh sb="27" eb="29">
      <t>ジッソク</t>
    </rPh>
    <phoneticPr fontId="3"/>
  </si>
  <si>
    <t>IDT=(384.4(81/??)^0.222)/??</t>
    <phoneticPr fontId="3"/>
  </si>
  <si>
    <t>IDT=(335.8(98/??)^0.222)/??</t>
    <phoneticPr fontId="3"/>
  </si>
  <si>
    <t>性別
sex
プルダウンから選択</t>
    <rPh sb="0" eb="2">
      <t>セイベツ</t>
    </rPh>
    <rPh sb="14" eb="16">
      <t>センタク</t>
    </rPh>
    <phoneticPr fontId="3"/>
  </si>
  <si>
    <t>Email</t>
    <phoneticPr fontId="3"/>
  </si>
  <si>
    <t>分</t>
    <rPh sb="0" eb="1">
      <t>フン</t>
    </rPh>
    <phoneticPr fontId="3"/>
  </si>
  <si>
    <t>2000ｍ
エルゴ記録</t>
    <rPh sb="9" eb="11">
      <t>キロク</t>
    </rPh>
    <phoneticPr fontId="3"/>
  </si>
  <si>
    <t>よみがな</t>
    <phoneticPr fontId="3"/>
  </si>
  <si>
    <t>やまだ　たろう</t>
    <phoneticPr fontId="3"/>
  </si>
  <si>
    <r>
      <t xml:space="preserve">2000ｍ
ergo time
(確認用)
</t>
    </r>
    <r>
      <rPr>
        <b/>
        <sz val="12"/>
        <color rgb="FFFF0000"/>
        <rFont val="游ゴシック"/>
        <family val="3"/>
        <charset val="128"/>
        <scheme val="minor"/>
      </rPr>
      <t>※自動入力・編集不可</t>
    </r>
    <rPh sb="17" eb="20">
      <t>カクニンヨウ</t>
    </rPh>
    <rPh sb="23" eb="27">
      <t>ジドウニュウリョク</t>
    </rPh>
    <rPh sb="28" eb="30">
      <t>ヘンシュウ</t>
    </rPh>
    <rPh sb="30" eb="32">
      <t>フカ</t>
    </rPh>
    <phoneticPr fontId="3"/>
  </si>
  <si>
    <r>
      <t xml:space="preserve">体重別％IDT
※体重，性別，記録を入力すると自動で計算されます
</t>
    </r>
    <r>
      <rPr>
        <b/>
        <sz val="12"/>
        <color rgb="FFFF0000"/>
        <rFont val="游ゴシック"/>
        <family val="3"/>
        <charset val="128"/>
        <scheme val="minor"/>
      </rPr>
      <t>※自動入力・編集不可</t>
    </r>
    <rPh sb="0" eb="3">
      <t>タイジュウベツ</t>
    </rPh>
    <rPh sb="9" eb="11">
      <t>タイジュウ</t>
    </rPh>
    <rPh sb="12" eb="14">
      <t>セイベツ</t>
    </rPh>
    <rPh sb="15" eb="17">
      <t>キロク</t>
    </rPh>
    <rPh sb="18" eb="20">
      <t>ニュウリョク</t>
    </rPh>
    <rPh sb="23" eb="25">
      <t>ジドウ</t>
    </rPh>
    <rPh sb="26" eb="28">
      <t>ケイサン</t>
    </rPh>
    <phoneticPr fontId="3"/>
  </si>
  <si>
    <r>
      <t>　　　　　　　※2) 0.01kg単位まで計測の場合は、</t>
    </r>
    <r>
      <rPr>
        <b/>
        <u val="double"/>
        <sz val="16"/>
        <color rgb="FFFF0000"/>
        <rFont val="游ゴシック"/>
        <family val="3"/>
        <charset val="128"/>
      </rPr>
      <t>末尾を切り捨て</t>
    </r>
    <r>
      <rPr>
        <b/>
        <sz val="12"/>
        <color rgb="FFFF0000"/>
        <rFont val="游ゴシック"/>
        <family val="2"/>
        <charset val="128"/>
        <scheme val="minor"/>
      </rPr>
      <t>、0.1kg単位で入力してください。（例：72.67kg→72.6kgで入力、72.6kgで体重別%IDTを算出）</t>
    </r>
    <rPh sb="31" eb="32">
      <t>キリ</t>
    </rPh>
    <phoneticPr fontId="3"/>
  </si>
  <si>
    <t>オープン</t>
  </si>
  <si>
    <t>軽量級</t>
  </si>
  <si>
    <t>カテゴリー
(併願可)
category
（併願の場合は、複数のカテゴリーを選んでください）</t>
    <rPh sb="6" eb="8">
      <t>ヘイガン</t>
    </rPh>
    <rPh sb="8" eb="9">
      <t>カ</t>
    </rPh>
    <phoneticPr fontId="3"/>
  </si>
  <si>
    <t>(1)このシート「2026年2月 Ergo2K」に、実施日・団体名・氏名・よみがな・生年月日・性別・身長・体重・カテゴリー・2000m記録・スカルまたはスイープを入力してください。</t>
    <rPh sb="42" eb="46">
      <t>セイネンガッピ</t>
    </rPh>
    <phoneticPr fontId="3"/>
  </si>
  <si>
    <r>
      <t>2026年2月エルゴメータートライアル記録報告用紙（シニア・U23，2月7日(土)~2月22日(日)実施）  
(</t>
    </r>
    <r>
      <rPr>
        <b/>
        <u/>
        <sz val="14"/>
        <color rgb="FFFF0000"/>
        <rFont val="游ゴシック"/>
        <family val="3"/>
        <charset val="128"/>
      </rPr>
      <t>2026年2月23日（月）日本時間　12時までに強化委員会Googleフォーム（https://forms.gle/QyS1dAFs7cthgmAP9）で提出</t>
    </r>
    <r>
      <rPr>
        <b/>
        <sz val="14"/>
        <color theme="1"/>
        <rFont val="游ゴシック"/>
        <family val="3"/>
        <charset val="128"/>
      </rPr>
      <t>)</t>
    </r>
    <rPh sb="4" eb="5">
      <t>ネン</t>
    </rPh>
    <rPh sb="35" eb="36">
      <t>ガツ</t>
    </rPh>
    <rPh sb="39" eb="40">
      <t>ド</t>
    </rPh>
    <rPh sb="43" eb="44">
      <t>ガツ</t>
    </rPh>
    <rPh sb="48" eb="49">
      <t>ニチ</t>
    </rPh>
    <rPh sb="50" eb="52">
      <t>ジッシ</t>
    </rPh>
    <rPh sb="68" eb="69">
      <t>ゲテゥ</t>
    </rPh>
    <rPh sb="70" eb="74">
      <t>ニホンジカン</t>
    </rPh>
    <rPh sb="77" eb="78">
      <t>ジ</t>
    </rPh>
    <phoneticPr fontId="3"/>
  </si>
  <si>
    <r>
      <t>・Googleフォーム　</t>
    </r>
    <r>
      <rPr>
        <b/>
        <sz val="12"/>
        <color theme="1"/>
        <rFont val="游ゴシック"/>
        <family val="3"/>
        <charset val="128"/>
        <scheme val="minor"/>
      </rPr>
      <t>https://forms.gle/QyS1dAFs7cthgmAP9</t>
    </r>
    <r>
      <rPr>
        <sz val="12"/>
        <color theme="1"/>
        <rFont val="游ゴシック"/>
        <family val="2"/>
        <charset val="128"/>
        <scheme val="minor"/>
      </rPr>
      <t>　を利用して，ファイルをアップロードしてください．</t>
    </r>
    <rPh sb="49" eb="51">
      <t>リヨウ</t>
    </rPh>
    <phoneticPr fontId="3"/>
  </si>
  <si>
    <r>
      <rPr>
        <b/>
        <sz val="12"/>
        <color theme="1"/>
        <rFont val="游ゴシック"/>
        <family val="3"/>
        <charset val="128"/>
      </rPr>
      <t xml:space="preserve">体重別
</t>
    </r>
    <r>
      <rPr>
        <b/>
        <sz val="14"/>
        <color rgb="FFFF0000"/>
        <rFont val="游ゴシック"/>
        <family val="3"/>
        <charset val="128"/>
      </rPr>
      <t>(シニアのみ選択してください）</t>
    </r>
    <r>
      <rPr>
        <sz val="10"/>
        <color theme="1"/>
        <rFont val="游ゴシック"/>
        <family val="3"/>
        <charset val="128"/>
      </rPr>
      <t xml:space="preserve">
（オープンか軽量級か）
open or light
</t>
    </r>
    <r>
      <rPr>
        <b/>
        <sz val="12"/>
        <color rgb="FFFF0000"/>
        <rFont val="MS Mincho"/>
        <family val="1"/>
        <charset val="128"/>
      </rPr>
      <t>軽量級の
体重制限は</t>
    </r>
    <r>
      <rPr>
        <b/>
        <sz val="12"/>
        <color rgb="FFFF0000"/>
        <rFont val="Century"/>
        <family val="1"/>
      </rPr>
      <t xml:space="preserve"> </t>
    </r>
    <r>
      <rPr>
        <b/>
        <sz val="12"/>
        <color rgb="FFFF0000"/>
        <rFont val="MS Mincho"/>
        <family val="1"/>
        <charset val="128"/>
      </rPr>
      <t>、
 2 月のエルゴ
測定時は
男</t>
    </r>
    <r>
      <rPr>
        <b/>
        <sz val="12"/>
        <color rgb="FFFF0000"/>
        <rFont val="Yu Gothic"/>
        <family val="1"/>
        <charset val="134"/>
      </rPr>
      <t>⼦</t>
    </r>
    <r>
      <rPr>
        <b/>
        <sz val="12"/>
        <color rgb="FFFF0000"/>
        <rFont val="MS Mincho"/>
        <family val="1"/>
        <charset val="128"/>
      </rPr>
      <t xml:space="preserve"> 73.5kg 以下
</t>
    </r>
    <r>
      <rPr>
        <b/>
        <sz val="12"/>
        <color rgb="FFFF0000"/>
        <rFont val="Yu Gothic"/>
        <family val="1"/>
        <charset val="134"/>
      </rPr>
      <t>⼥⼦</t>
    </r>
    <r>
      <rPr>
        <b/>
        <sz val="12"/>
        <color rgb="FFFF0000"/>
        <rFont val="MS Mincho"/>
        <family val="1"/>
        <charset val="128"/>
      </rPr>
      <t xml:space="preserve"> 60.0kg 以下
</t>
    </r>
    <rPh sb="10" eb="12">
      <t>センタ</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</si>
</sst>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d;@"/>
    <numFmt numFmtId="177" formatCode="m&quot;月&quot;d&quot;日&quot;;@"/>
    <numFmt numFmtId="178" formatCode="0.0"/>
    <numFmt numFmtId="179" formatCode="0.0%"/>
    <numFmt numFmtId="180" formatCode="0_);[Red]\(0\)"/>
    <numFmt numFmtId="181" formatCode="0.0_);[Red]\(0.0\)"/>
    <numFmt numFmtId="182" formatCode="mm:ss.00"/>
    <numFmt numFmtId="183" formatCode="ss.0"/>
  </numFmts>
  <fonts count="37">
    <font>
      <sz val="12"/>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2"/>
      <color rgb="FFFF0000"/>
      <name val="游ゴシック Regular"/>
      <family val="3"/>
      <charset val="128"/>
    </font>
    <font>
      <b/>
      <sz val="11"/>
      <color theme="1"/>
      <name val="游ゴシック Regular"/>
      <charset val="128"/>
    </font>
    <font>
      <sz val="12"/>
      <color rgb="FFFF0000"/>
      <name val="游ゴシック"/>
      <family val="2"/>
      <charset val="128"/>
      <scheme val="minor"/>
    </font>
    <font>
      <sz val="18"/>
      <color rgb="FFFF0000"/>
      <name val="游ゴシック"/>
      <family val="2"/>
      <charset val="128"/>
      <scheme val="minor"/>
    </font>
    <font>
      <b/>
      <sz val="12"/>
      <color theme="1"/>
      <name val="游ゴシック"/>
      <family val="3"/>
      <charset val="128"/>
      <scheme val="minor"/>
    </font>
    <font>
      <b/>
      <sz val="12"/>
      <color rgb="FFFF0000"/>
      <name val="游ゴシック"/>
      <family val="2"/>
      <charset val="128"/>
      <scheme val="minor"/>
    </font>
    <font>
      <b/>
      <u/>
      <sz val="12"/>
      <color rgb="FFFF0000"/>
      <name val="游ゴシック Regular"/>
      <family val="3"/>
      <charset val="128"/>
    </font>
    <font>
      <b/>
      <sz val="14"/>
      <color theme="1"/>
      <name val="游ゴシック (本文)"/>
      <family val="3"/>
      <charset val="128"/>
    </font>
    <font>
      <b/>
      <sz val="12"/>
      <color rgb="FFFF0000"/>
      <name val="游ゴシック"/>
      <family val="3"/>
      <charset val="128"/>
    </font>
    <font>
      <b/>
      <sz val="14"/>
      <color theme="1"/>
      <name val="游ゴシック"/>
      <family val="3"/>
      <charset val="128"/>
    </font>
    <font>
      <b/>
      <u/>
      <sz val="14"/>
      <color rgb="FFFF0000"/>
      <name val="游ゴシック"/>
      <family val="3"/>
      <charset val="128"/>
    </font>
    <font>
      <sz val="10"/>
      <name val="Verdana"/>
      <family val="2"/>
    </font>
    <font>
      <sz val="10"/>
      <name val="ＭＳ Ｐゴシック"/>
      <family val="2"/>
      <charset val="128"/>
    </font>
    <font>
      <sz val="8"/>
      <name val="Verdana"/>
      <family val="2"/>
    </font>
    <font>
      <sz val="10"/>
      <name val="Arial"/>
      <family val="2"/>
    </font>
    <font>
      <sz val="10"/>
      <name val="Meiryo UI"/>
      <family val="3"/>
      <charset val="128"/>
    </font>
    <font>
      <sz val="12"/>
      <color rgb="FFFF0000"/>
      <name val="游ゴシック"/>
      <family val="3"/>
      <charset val="128"/>
    </font>
    <font>
      <sz val="12"/>
      <color theme="1"/>
      <name val="游ゴシック"/>
      <family val="3"/>
      <charset val="128"/>
    </font>
    <font>
      <sz val="12"/>
      <color theme="1"/>
      <name val="游ゴシック"/>
      <family val="3"/>
      <charset val="128"/>
      <scheme val="minor"/>
    </font>
    <font>
      <sz val="12"/>
      <color rgb="FFBFBFBF"/>
      <name val="游ゴシック"/>
      <family val="3"/>
      <charset val="128"/>
    </font>
    <font>
      <sz val="10"/>
      <name val="Meiryo UI"/>
      <family val="2"/>
      <charset val="128"/>
    </font>
    <font>
      <b/>
      <sz val="12"/>
      <color rgb="FFFF0000"/>
      <name val="游ゴシック"/>
      <family val="3"/>
      <charset val="128"/>
      <scheme val="minor"/>
    </font>
    <font>
      <b/>
      <u val="double"/>
      <sz val="16"/>
      <color rgb="FFFF0000"/>
      <name val="游ゴシック"/>
      <family val="3"/>
      <charset val="128"/>
    </font>
    <font>
      <sz val="10"/>
      <color theme="1"/>
      <name val="游ゴシック"/>
      <family val="3"/>
      <charset val="128"/>
    </font>
    <font>
      <b/>
      <sz val="12"/>
      <color theme="1"/>
      <name val="游ゴシック"/>
      <family val="3"/>
      <charset val="128"/>
    </font>
    <font>
      <b/>
      <sz val="14"/>
      <color rgb="FFFF0000"/>
      <name val="游ゴシック"/>
      <family val="3"/>
      <charset val="128"/>
    </font>
    <font>
      <b/>
      <sz val="12"/>
      <color rgb="FFFF0000"/>
      <name val="MS Mincho"/>
      <family val="1"/>
      <charset val="128"/>
    </font>
    <font>
      <b/>
      <sz val="12"/>
      <color rgb="FFFF0000"/>
      <name val="Century"/>
      <family val="1"/>
    </font>
    <font>
      <sz val="6"/>
      <name val="游ゴシック"/>
      <family val="3"/>
      <charset val="128"/>
      <scheme val="minor"/>
    </font>
    <font>
      <b/>
      <sz val="12"/>
      <color rgb="FFFF0000"/>
      <name val="Yu Gothic"/>
      <family val="1"/>
      <charset val="134"/>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8D8D8"/>
        <bgColor rgb="FFD8D8D8"/>
      </patternFill>
    </fill>
    <fill>
      <patternFill patternType="solid">
        <fgColor rgb="FFCCFFFF"/>
        <bgColor rgb="FFCCFFFF"/>
      </patternFill>
    </fill>
    <fill>
      <patternFill patternType="solid">
        <fgColor rgb="FFBDD6EE"/>
        <bgColor rgb="FFBDD6EE"/>
      </patternFill>
    </fill>
    <fill>
      <patternFill patternType="solid">
        <fgColor rgb="FFFFFF00"/>
        <bgColor rgb="FFFFFF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top style="medium">
        <color auto="1"/>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s>
  <cellStyleXfs count="3">
    <xf numFmtId="0" fontId="0" fillId="0" borderId="0">
      <alignment vertical="center"/>
    </xf>
    <xf numFmtId="0" fontId="18" fillId="0" borderId="0"/>
    <xf numFmtId="9" fontId="18" fillId="0" borderId="0" applyFont="0" applyFill="0" applyBorder="0" applyAlignment="0" applyProtection="0"/>
  </cellStyleXfs>
  <cellXfs count="175">
    <xf numFmtId="0" fontId="0" fillId="0" borderId="0" xfId="0">
      <alignment vertical="center"/>
    </xf>
    <xf numFmtId="0" fontId="11" fillId="0" borderId="0" xfId="0" applyFont="1">
      <alignment vertical="center"/>
    </xf>
    <xf numFmtId="0" fontId="18" fillId="0" borderId="0" xfId="1"/>
    <xf numFmtId="0" fontId="18" fillId="0" borderId="0" xfId="1" applyAlignment="1">
      <alignment horizontal="center"/>
    </xf>
    <xf numFmtId="178" fontId="21" fillId="10" borderId="8" xfId="1" applyNumberFormat="1" applyFont="1" applyFill="1" applyBorder="1" applyAlignment="1">
      <alignment horizontal="center" vertical="center"/>
    </xf>
    <xf numFmtId="0" fontId="22" fillId="0" borderId="0" xfId="1" applyFont="1" applyAlignment="1">
      <alignment horizontal="center" vertical="center"/>
    </xf>
    <xf numFmtId="0" fontId="19" fillId="0" borderId="0" xfId="1" applyFont="1" applyAlignment="1">
      <alignment horizontal="center" vertical="center"/>
    </xf>
    <xf numFmtId="0" fontId="21" fillId="0" borderId="0" xfId="1" applyFont="1" applyAlignment="1">
      <alignment horizontal="center" vertical="center"/>
    </xf>
    <xf numFmtId="178" fontId="21" fillId="0" borderId="0" xfId="1" applyNumberFormat="1" applyFont="1" applyAlignment="1">
      <alignment horizontal="center" vertical="center"/>
    </xf>
    <xf numFmtId="180" fontId="21" fillId="10" borderId="8" xfId="1" applyNumberFormat="1" applyFont="1" applyFill="1" applyBorder="1" applyAlignment="1">
      <alignment horizontal="center" vertical="center"/>
    </xf>
    <xf numFmtId="181" fontId="22" fillId="10" borderId="8" xfId="1" applyNumberFormat="1" applyFont="1" applyFill="1" applyBorder="1" applyAlignment="1">
      <alignment horizontal="center" vertical="center"/>
    </xf>
    <xf numFmtId="180" fontId="18" fillId="0" borderId="0" xfId="1" applyNumberFormat="1" applyAlignment="1">
      <alignment horizontal="center"/>
    </xf>
    <xf numFmtId="182" fontId="21" fillId="0" borderId="0" xfId="1" applyNumberFormat="1" applyFont="1" applyAlignment="1">
      <alignment horizontal="center" vertical="center"/>
    </xf>
    <xf numFmtId="179" fontId="21" fillId="0" borderId="8" xfId="2" applyNumberFormat="1" applyFont="1" applyBorder="1" applyAlignment="1">
      <alignment horizontal="center" vertical="center"/>
    </xf>
    <xf numFmtId="0" fontId="19" fillId="11" borderId="0" xfId="1" applyFont="1" applyFill="1" applyAlignment="1">
      <alignment vertical="center"/>
    </xf>
    <xf numFmtId="0" fontId="18" fillId="11" borderId="0" xfId="1" applyFill="1" applyAlignment="1">
      <alignment horizontal="center" vertical="center"/>
    </xf>
    <xf numFmtId="0" fontId="18" fillId="11" borderId="0" xfId="1" applyFill="1" applyAlignment="1">
      <alignment vertical="center"/>
    </xf>
    <xf numFmtId="0" fontId="18" fillId="11" borderId="0" xfId="1" applyFill="1"/>
    <xf numFmtId="0" fontId="19" fillId="0" borderId="0" xfId="1" applyFont="1"/>
    <xf numFmtId="0" fontId="23" fillId="11" borderId="0" xfId="1" applyFont="1" applyFill="1" applyAlignment="1">
      <alignment horizontal="center" vertical="center"/>
    </xf>
    <xf numFmtId="0" fontId="24" fillId="11" borderId="30" xfId="1" applyFont="1" applyFill="1" applyBorder="1" applyAlignment="1">
      <alignment horizontal="center" vertical="center"/>
    </xf>
    <xf numFmtId="0" fontId="25" fillId="11" borderId="0" xfId="1" applyFont="1" applyFill="1" applyAlignment="1">
      <alignment vertical="center"/>
    </xf>
    <xf numFmtId="0" fontId="26" fillId="11" borderId="0" xfId="1" applyFont="1" applyFill="1" applyAlignment="1">
      <alignment horizontal="center" vertical="center"/>
    </xf>
    <xf numFmtId="0" fontId="26" fillId="11" borderId="0" xfId="1" applyFont="1" applyFill="1" applyAlignment="1">
      <alignment vertical="center"/>
    </xf>
    <xf numFmtId="0" fontId="24" fillId="11" borderId="0" xfId="1" applyFont="1" applyFill="1" applyAlignment="1">
      <alignment horizontal="center" vertical="center"/>
    </xf>
    <xf numFmtId="0" fontId="24" fillId="3" borderId="0" xfId="1" applyFont="1" applyFill="1" applyAlignment="1">
      <alignment horizontal="center" vertical="center"/>
    </xf>
    <xf numFmtId="0" fontId="24" fillId="11" borderId="31" xfId="1" applyFont="1" applyFill="1" applyBorder="1" applyAlignment="1">
      <alignment horizontal="center" vertical="center"/>
    </xf>
    <xf numFmtId="0" fontId="24" fillId="11" borderId="32" xfId="1" applyFont="1" applyFill="1" applyBorder="1" applyAlignment="1">
      <alignment horizontal="center" vertical="center"/>
    </xf>
    <xf numFmtId="0" fontId="24" fillId="11" borderId="33" xfId="1" applyFont="1" applyFill="1" applyBorder="1" applyAlignment="1">
      <alignment horizontal="center" vertical="center"/>
    </xf>
    <xf numFmtId="0" fontId="24" fillId="11" borderId="34" xfId="1" applyFont="1" applyFill="1" applyBorder="1" applyAlignment="1">
      <alignment horizontal="center" vertical="center"/>
    </xf>
    <xf numFmtId="183" fontId="24" fillId="11" borderId="0" xfId="1" applyNumberFormat="1" applyFont="1" applyFill="1" applyAlignment="1">
      <alignment vertical="center"/>
    </xf>
    <xf numFmtId="178" fontId="24" fillId="11" borderId="34" xfId="1" applyNumberFormat="1" applyFont="1" applyFill="1" applyBorder="1" applyAlignment="1">
      <alignment horizontal="center" vertical="center"/>
    </xf>
    <xf numFmtId="0" fontId="19" fillId="12" borderId="0" xfId="1" applyFont="1" applyFill="1" applyAlignment="1">
      <alignment vertical="center"/>
    </xf>
    <xf numFmtId="0" fontId="18" fillId="12" borderId="0" xfId="1" applyFill="1" applyAlignment="1">
      <alignment horizontal="center" vertical="center"/>
    </xf>
    <xf numFmtId="0" fontId="18" fillId="12" borderId="0" xfId="1" applyFill="1" applyAlignment="1">
      <alignment vertical="center"/>
    </xf>
    <xf numFmtId="0" fontId="23" fillId="12" borderId="0" xfId="1" applyFont="1" applyFill="1" applyAlignment="1">
      <alignment horizontal="center" vertical="center"/>
    </xf>
    <xf numFmtId="0" fontId="24" fillId="12" borderId="30" xfId="1" applyFont="1" applyFill="1" applyBorder="1" applyAlignment="1">
      <alignment horizontal="center" vertical="center"/>
    </xf>
    <xf numFmtId="0" fontId="25" fillId="12" borderId="0" xfId="1" applyFont="1" applyFill="1" applyAlignment="1">
      <alignment vertical="center"/>
    </xf>
    <xf numFmtId="0" fontId="26" fillId="12" borderId="0" xfId="1" applyFont="1" applyFill="1" applyAlignment="1">
      <alignment horizontal="center" vertical="center"/>
    </xf>
    <xf numFmtId="0" fontId="26" fillId="12" borderId="0" xfId="1" applyFont="1" applyFill="1" applyAlignment="1">
      <alignment vertical="center"/>
    </xf>
    <xf numFmtId="0" fontId="18" fillId="12" borderId="0" xfId="1" applyFill="1"/>
    <xf numFmtId="0" fontId="24" fillId="12" borderId="0" xfId="1" applyFont="1" applyFill="1" applyAlignment="1">
      <alignment horizontal="center" vertical="center"/>
    </xf>
    <xf numFmtId="0" fontId="24" fillId="12" borderId="31" xfId="1" applyFont="1" applyFill="1" applyBorder="1" applyAlignment="1">
      <alignment horizontal="center" vertical="center"/>
    </xf>
    <xf numFmtId="0" fontId="24" fillId="12" borderId="32" xfId="1" applyFont="1" applyFill="1" applyBorder="1" applyAlignment="1">
      <alignment horizontal="center" vertical="center"/>
    </xf>
    <xf numFmtId="0" fontId="24" fillId="12" borderId="33" xfId="1" applyFont="1" applyFill="1" applyBorder="1" applyAlignment="1">
      <alignment horizontal="center" vertical="center"/>
    </xf>
    <xf numFmtId="0" fontId="24" fillId="12" borderId="34" xfId="1" applyFont="1" applyFill="1" applyBorder="1" applyAlignment="1">
      <alignment horizontal="center" vertical="center"/>
    </xf>
    <xf numFmtId="183" fontId="24" fillId="12" borderId="0" xfId="1" applyNumberFormat="1" applyFont="1" applyFill="1" applyAlignment="1">
      <alignment vertical="center"/>
    </xf>
    <xf numFmtId="178" fontId="24" fillId="12" borderId="34" xfId="1" applyNumberFormat="1" applyFont="1" applyFill="1" applyBorder="1" applyAlignment="1">
      <alignment horizontal="center" vertical="center"/>
    </xf>
    <xf numFmtId="0" fontId="18" fillId="12" borderId="0" xfId="1" applyFill="1" applyAlignment="1">
      <alignment horizontal="center"/>
    </xf>
    <xf numFmtId="0" fontId="10"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4" borderId="19"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protection locked="0"/>
    </xf>
    <xf numFmtId="56" fontId="1" fillId="5" borderId="5" xfId="0" applyNumberFormat="1"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wrapText="1"/>
      <protection locked="0"/>
    </xf>
    <xf numFmtId="176" fontId="1" fillId="5" borderId="26" xfId="0" applyNumberFormat="1" applyFont="1" applyFill="1" applyBorder="1" applyAlignment="1" applyProtection="1">
      <alignment horizontal="center" vertical="center"/>
      <protection locked="0"/>
    </xf>
    <xf numFmtId="178" fontId="1" fillId="5" borderId="5" xfId="0" applyNumberFormat="1" applyFont="1" applyFill="1" applyBorder="1" applyAlignment="1" applyProtection="1">
      <alignment horizontal="center" vertical="center"/>
      <protection locked="0"/>
    </xf>
    <xf numFmtId="178" fontId="1" fillId="5" borderId="6" xfId="0" applyNumberFormat="1" applyFont="1"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24" fillId="14" borderId="49" xfId="0" applyFont="1" applyFill="1" applyBorder="1" applyAlignment="1" applyProtection="1">
      <alignment horizontal="center" vertical="center"/>
      <protection locked="0"/>
    </xf>
    <xf numFmtId="0" fontId="24" fillId="14" borderId="50" xfId="0" applyFont="1" applyFill="1" applyBorder="1" applyAlignment="1" applyProtection="1">
      <alignment horizontal="center" vertical="center"/>
      <protection locked="0"/>
    </xf>
    <xf numFmtId="180" fontId="1" fillId="5" borderId="5" xfId="0" applyNumberFormat="1" applyFont="1" applyFill="1" applyBorder="1" applyAlignment="1" applyProtection="1">
      <alignment horizontal="center" vertical="center"/>
      <protection locked="0"/>
    </xf>
    <xf numFmtId="180" fontId="1" fillId="5" borderId="23" xfId="0" applyNumberFormat="1" applyFont="1" applyFill="1" applyBorder="1" applyAlignment="1" applyProtection="1">
      <alignment horizontal="center" vertical="center"/>
      <protection locked="0"/>
    </xf>
    <xf numFmtId="0" fontId="0" fillId="0" borderId="7" xfId="0" quotePrefix="1" applyBorder="1" applyAlignment="1" applyProtection="1">
      <alignment horizontal="center" vertical="center"/>
      <protection locked="0"/>
    </xf>
    <xf numFmtId="177" fontId="0" fillId="0" borderId="8" xfId="0" applyNumberFormat="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14" fontId="0" fillId="0" borderId="25" xfId="0" applyNumberFormat="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178" fontId="0" fillId="0" borderId="8" xfId="0" applyNumberFormat="1" applyBorder="1" applyAlignment="1" applyProtection="1">
      <alignment horizontal="center" vertical="center"/>
      <protection locked="0"/>
    </xf>
    <xf numFmtId="178" fontId="0" fillId="0" borderId="9" xfId="0" applyNumberFormat="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24" fillId="15" borderId="47" xfId="0" applyFont="1" applyFill="1" applyBorder="1" applyAlignment="1" applyProtection="1">
      <alignment horizontal="center" vertical="center"/>
      <protection locked="0"/>
    </xf>
    <xf numFmtId="0" fontId="24" fillId="16" borderId="48" xfId="0" applyFont="1" applyFill="1" applyBorder="1" applyAlignment="1" applyProtection="1">
      <alignment horizontal="center" vertical="center"/>
      <protection locked="0"/>
    </xf>
    <xf numFmtId="180" fontId="0" fillId="0" borderId="8"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77"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4" fillId="0" borderId="11" xfId="0" applyFont="1" applyBorder="1" applyAlignment="1" applyProtection="1">
      <alignment horizontal="center" vertical="center"/>
      <protection locked="0"/>
    </xf>
    <xf numFmtId="14" fontId="0" fillId="0" borderId="14" xfId="0" applyNumberFormat="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178" fontId="0" fillId="0" borderId="11" xfId="0" applyNumberFormat="1" applyBorder="1" applyAlignment="1" applyProtection="1">
      <alignment horizontal="center" vertical="center"/>
      <protection locked="0"/>
    </xf>
    <xf numFmtId="178" fontId="0" fillId="0" borderId="21" xfId="0" applyNumberFormat="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24" fillId="15" borderId="33" xfId="0" applyFont="1" applyFill="1" applyBorder="1" applyAlignment="1" applyProtection="1">
      <alignment horizontal="center" vertical="center"/>
      <protection locked="0"/>
    </xf>
    <xf numFmtId="0" fontId="24" fillId="16" borderId="34" xfId="0" applyFont="1" applyFill="1" applyBorder="1" applyAlignment="1" applyProtection="1">
      <alignment horizontal="center" vertical="center"/>
      <protection locked="0"/>
    </xf>
    <xf numFmtId="180" fontId="0" fillId="0" borderId="11" xfId="0" applyNumberFormat="1" applyBorder="1" applyAlignment="1" applyProtection="1">
      <alignment horizontal="center" vertical="center" shrinkToFit="1"/>
      <protection locked="0"/>
    </xf>
    <xf numFmtId="180" fontId="0" fillId="0" borderId="12" xfId="0" applyNumberFormat="1" applyBorder="1" applyAlignment="1" applyProtection="1">
      <alignment horizontal="center" vertical="center" shrinkToFit="1"/>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47" fontId="1" fillId="4" borderId="23" xfId="0" applyNumberFormat="1" applyFont="1" applyFill="1" applyBorder="1" applyAlignment="1">
      <alignment horizontal="center" vertical="center"/>
    </xf>
    <xf numFmtId="179" fontId="0" fillId="4" borderId="6" xfId="0" applyNumberFormat="1" applyFill="1" applyBorder="1" applyAlignment="1">
      <alignment horizontal="center" vertical="center"/>
    </xf>
    <xf numFmtId="180" fontId="0" fillId="4" borderId="24" xfId="0" applyNumberFormat="1" applyFill="1" applyBorder="1" applyAlignment="1">
      <alignment horizontal="center" vertical="center" shrinkToFit="1"/>
    </xf>
    <xf numFmtId="179" fontId="0" fillId="4" borderId="9" xfId="0" applyNumberFormat="1" applyFill="1" applyBorder="1" applyAlignment="1">
      <alignment horizontal="center" vertical="center"/>
    </xf>
    <xf numFmtId="180" fontId="0" fillId="4" borderId="11" xfId="0" applyNumberFormat="1" applyFill="1" applyBorder="1" applyAlignment="1">
      <alignment horizontal="center" vertical="center" shrinkToFit="1"/>
    </xf>
    <xf numFmtId="179" fontId="0" fillId="4" borderId="21" xfId="0" applyNumberFormat="1" applyFill="1" applyBorder="1" applyAlignment="1">
      <alignment horizontal="center" vertical="center"/>
    </xf>
    <xf numFmtId="0" fontId="0" fillId="3" borderId="20" xfId="0" applyFill="1" applyBorder="1" applyAlignment="1" applyProtection="1">
      <alignment horizontal="center" vertical="center" wrapText="1"/>
      <protection locked="0"/>
    </xf>
    <xf numFmtId="0" fontId="0" fillId="3" borderId="42" xfId="0"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49" fontId="0" fillId="0" borderId="12"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9" xfId="0" applyBorder="1" applyAlignment="1" applyProtection="1">
      <alignment horizontal="center" vertical="center" wrapText="1"/>
      <protection locked="0"/>
    </xf>
    <xf numFmtId="0" fontId="0" fillId="0" borderId="3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0" fillId="3" borderId="16" xfId="0" applyFill="1" applyBorder="1" applyAlignment="1" applyProtection="1">
      <alignment horizontal="center" vertical="center" wrapText="1"/>
      <protection locked="0"/>
    </xf>
    <xf numFmtId="0" fontId="0" fillId="3" borderId="45"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4" borderId="35"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4" borderId="43" xfId="0" applyFill="1" applyBorder="1" applyAlignment="1" applyProtection="1">
      <alignment horizontal="center" vertical="center" wrapText="1"/>
      <protection locked="0"/>
    </xf>
    <xf numFmtId="0" fontId="0" fillId="4" borderId="4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39" xfId="0" applyFont="1" applyFill="1"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0" fillId="4" borderId="40"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4" borderId="20" xfId="0" applyFill="1" applyBorder="1" applyAlignment="1" applyProtection="1">
      <alignment horizontal="center" vertical="center" wrapText="1"/>
      <protection locked="0"/>
    </xf>
    <xf numFmtId="0" fontId="0" fillId="4" borderId="42"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30" fillId="13" borderId="35" xfId="0" applyFont="1" applyFill="1" applyBorder="1" applyAlignment="1" applyProtection="1">
      <alignment horizontal="center" vertical="center" wrapText="1"/>
      <protection locked="0"/>
    </xf>
    <xf numFmtId="0" fontId="30" fillId="13" borderId="36" xfId="0" applyFont="1" applyFill="1" applyBorder="1" applyAlignment="1" applyProtection="1">
      <alignment horizontal="center" vertical="center" wrapText="1"/>
      <protection locked="0"/>
    </xf>
    <xf numFmtId="0" fontId="30" fillId="13" borderId="43" xfId="0" applyFont="1" applyFill="1" applyBorder="1" applyAlignment="1" applyProtection="1">
      <alignment horizontal="center" vertical="center" wrapText="1"/>
      <protection locked="0"/>
    </xf>
    <xf numFmtId="0" fontId="30" fillId="13" borderId="44" xfId="0" applyFont="1" applyFill="1" applyBorder="1" applyAlignment="1" applyProtection="1">
      <alignment horizontal="center" vertical="center" wrapText="1"/>
      <protection locked="0"/>
    </xf>
    <xf numFmtId="0" fontId="18" fillId="0" borderId="27" xfId="1" applyBorder="1" applyAlignment="1">
      <alignment horizontal="center" vertical="center"/>
    </xf>
    <xf numFmtId="0" fontId="18" fillId="0" borderId="28" xfId="1" applyBorder="1" applyAlignment="1">
      <alignment horizontal="center" vertical="center"/>
    </xf>
    <xf numFmtId="0" fontId="18" fillId="0" borderId="29" xfId="1" applyBorder="1" applyAlignment="1">
      <alignment horizontal="center" vertical="center"/>
    </xf>
    <xf numFmtId="0" fontId="19" fillId="0" borderId="8" xfId="1" applyFont="1" applyBorder="1" applyAlignment="1">
      <alignment horizontal="center" vertical="center"/>
    </xf>
    <xf numFmtId="0" fontId="21" fillId="0" borderId="8" xfId="1" applyFont="1" applyBorder="1" applyAlignment="1">
      <alignment horizontal="center" vertical="center"/>
    </xf>
    <xf numFmtId="182" fontId="21" fillId="0" borderId="8" xfId="1" applyNumberFormat="1" applyFont="1" applyBorder="1" applyAlignment="1">
      <alignment horizontal="center" vertical="center"/>
    </xf>
    <xf numFmtId="0" fontId="23" fillId="11" borderId="0" xfId="1" applyFont="1" applyFill="1" applyAlignment="1">
      <alignment horizontal="center" vertical="center"/>
    </xf>
    <xf numFmtId="0" fontId="18" fillId="11" borderId="0" xfId="1" applyFill="1" applyAlignment="1">
      <alignment horizontal="center" vertical="center"/>
    </xf>
    <xf numFmtId="0" fontId="24" fillId="11" borderId="0" xfId="1" applyFont="1" applyFill="1" applyAlignment="1">
      <alignment horizontal="center" vertical="center"/>
    </xf>
    <xf numFmtId="0" fontId="23" fillId="12" borderId="0" xfId="1" applyFont="1" applyFill="1" applyAlignment="1">
      <alignment horizontal="center" vertical="center"/>
    </xf>
    <xf numFmtId="0" fontId="18" fillId="12" borderId="0" xfId="1" applyFill="1" applyAlignment="1">
      <alignment horizontal="center" vertical="center"/>
    </xf>
    <xf numFmtId="0" fontId="24" fillId="12" borderId="0" xfId="1" applyFont="1" applyFill="1" applyAlignment="1">
      <alignment horizontal="center" vertical="center"/>
    </xf>
  </cellXfs>
  <cellStyles count="3">
    <cellStyle name="パーセント 2" xfId="2" xr:uid="{58987319-9245-4AE0-A170-7C8FFF9FEB66}"/>
    <cellStyle name="標準" xfId="0" builtinId="0"/>
    <cellStyle name="標準 2" xfId="1" xr:uid="{DF99B2C0-54E2-40E3-9C42-2868209C66AE}"/>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forms.gle/QyS1dAFs7cthgmAP9" TargetMode="External"/></Relationships>
</file>

<file path=xl/drawings/drawing1.xml><?xml version="1.0" encoding="utf-8"?>
<xdr:wsDr xmlns:xdr="http://schemas.openxmlformats.org/drawingml/2006/spreadsheetDrawing" xmlns:a="http://schemas.openxmlformats.org/drawingml/2006/main">
  <xdr:twoCellAnchor>
    <xdr:from>
      <xdr:col>17</xdr:col>
      <xdr:colOff>95250</xdr:colOff>
      <xdr:row>0</xdr:row>
      <xdr:rowOff>333375</xdr:rowOff>
    </xdr:from>
    <xdr:to>
      <xdr:col>21</xdr:col>
      <xdr:colOff>666749</xdr:colOff>
      <xdr:row>4</xdr:row>
      <xdr:rowOff>166687</xdr:rowOff>
    </xdr:to>
    <xdr:sp macro="" textlink="">
      <xdr:nvSpPr>
        <xdr:cNvPr id="4" name="フローチャート: 代替処理 3">
          <a:hlinkClick xmlns:r="http://schemas.openxmlformats.org/officeDocument/2006/relationships" r:id="rId1"/>
          <a:extLst>
            <a:ext uri="{FF2B5EF4-FFF2-40B4-BE49-F238E27FC236}">
              <a16:creationId xmlns:a16="http://schemas.microsoft.com/office/drawing/2014/main" id="{4B6CEBB0-5681-E3B3-DEC8-60F26A884A7B}"/>
            </a:ext>
          </a:extLst>
        </xdr:cNvPr>
        <xdr:cNvSpPr/>
      </xdr:nvSpPr>
      <xdr:spPr>
        <a:xfrm>
          <a:off x="15924610" y="333375"/>
          <a:ext cx="3595687" cy="1250156"/>
        </a:xfrm>
        <a:prstGeom prst="flowChartAlternateProcess">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en-US" altLang="ja-JP" sz="2400" b="1">
              <a:solidFill>
                <a:schemeClr val="tx1"/>
              </a:solidFill>
            </a:rPr>
            <a:t>Google</a:t>
          </a:r>
          <a:r>
            <a:rPr kumimoji="1" lang="ja-JP" altLang="en-US" sz="2400" b="1">
              <a:solidFill>
                <a:schemeClr val="tx1"/>
              </a:solidFill>
            </a:rPr>
            <a:t>フォームへの</a:t>
          </a:r>
          <a:endParaRPr kumimoji="1" lang="en-US" altLang="ja-JP" sz="2400" b="1">
            <a:solidFill>
              <a:schemeClr val="tx1"/>
            </a:solidFill>
          </a:endParaRPr>
        </a:p>
        <a:p>
          <a:pPr algn="ctr"/>
          <a:r>
            <a:rPr kumimoji="1" lang="ja-JP" altLang="en-US" sz="2400" b="1">
              <a:solidFill>
                <a:schemeClr val="tx1"/>
              </a:solidFill>
            </a:rPr>
            <a:t>リンク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36634</xdr:colOff>
      <xdr:row>9</xdr:row>
      <xdr:rowOff>95249</xdr:rowOff>
    </xdr:from>
    <xdr:to>
      <xdr:col>5</xdr:col>
      <xdr:colOff>7326</xdr:colOff>
      <xdr:row>11</xdr:row>
      <xdr:rowOff>51288</xdr:rowOff>
    </xdr:to>
    <xdr:sp macro="" textlink="">
      <xdr:nvSpPr>
        <xdr:cNvPr id="2" name="吹き出し: 角を丸めた四角形 1">
          <a:extLst>
            <a:ext uri="{FF2B5EF4-FFF2-40B4-BE49-F238E27FC236}">
              <a16:creationId xmlns:a16="http://schemas.microsoft.com/office/drawing/2014/main" id="{9987792E-CD52-4F58-85A4-ACAE71E6EAC9}"/>
            </a:ext>
          </a:extLst>
        </xdr:cNvPr>
        <xdr:cNvSpPr/>
      </xdr:nvSpPr>
      <xdr:spPr>
        <a:xfrm>
          <a:off x="1660647" y="1628774"/>
          <a:ext cx="851754" cy="317989"/>
        </a:xfrm>
        <a:prstGeom prst="wedgeRoundRectCallout">
          <a:avLst>
            <a:gd name="adj1" fmla="val 65406"/>
            <a:gd name="adj2" fmla="val -8295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自動計算</a:t>
          </a:r>
        </a:p>
      </xdr:txBody>
    </xdr:sp>
    <xdr:clientData/>
  </xdr:twoCellAnchor>
  <xdr:twoCellAnchor>
    <xdr:from>
      <xdr:col>3</xdr:col>
      <xdr:colOff>791308</xdr:colOff>
      <xdr:row>18</xdr:row>
      <xdr:rowOff>7326</xdr:rowOff>
    </xdr:from>
    <xdr:to>
      <xdr:col>4</xdr:col>
      <xdr:colOff>762000</xdr:colOff>
      <xdr:row>20</xdr:row>
      <xdr:rowOff>7327</xdr:rowOff>
    </xdr:to>
    <xdr:sp macro="" textlink="">
      <xdr:nvSpPr>
        <xdr:cNvPr id="3" name="吹き出し: 角を丸めた四角形 2">
          <a:extLst>
            <a:ext uri="{FF2B5EF4-FFF2-40B4-BE49-F238E27FC236}">
              <a16:creationId xmlns:a16="http://schemas.microsoft.com/office/drawing/2014/main" id="{CBED3916-5489-4259-95C0-F1F04EAC5066}"/>
            </a:ext>
          </a:extLst>
        </xdr:cNvPr>
        <xdr:cNvSpPr/>
      </xdr:nvSpPr>
      <xdr:spPr>
        <a:xfrm>
          <a:off x="1534258" y="3126764"/>
          <a:ext cx="851755" cy="314326"/>
        </a:xfrm>
        <a:prstGeom prst="wedgeRoundRectCallout">
          <a:avLst>
            <a:gd name="adj1" fmla="val 65406"/>
            <a:gd name="adj2" fmla="val -8295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35"/>
  <sheetViews>
    <sheetView tabSelected="1" zoomScale="80" zoomScaleNormal="73" workbookViewId="0">
      <selection activeCell="O11" sqref="O11:P12"/>
    </sheetView>
  </sheetViews>
  <sheetFormatPr baseColWidth="10" defaultColWidth="10.7109375" defaultRowHeight="20"/>
  <cols>
    <col min="1" max="1" width="5.42578125" style="50" customWidth="1"/>
    <col min="2" max="2" width="11.7109375" style="50" customWidth="1"/>
    <col min="3" max="3" width="17.7109375" style="50" customWidth="1"/>
    <col min="4" max="6" width="17.7109375" style="51" customWidth="1"/>
    <col min="7" max="8" width="6.28515625" style="51" customWidth="1"/>
    <col min="9" max="9" width="8.28515625" style="51" customWidth="1"/>
    <col min="10" max="10" width="10.28515625" style="51" customWidth="1"/>
    <col min="11" max="12" width="7.28515625" style="51" customWidth="1"/>
    <col min="13" max="16" width="10.5703125" style="51" customWidth="1"/>
    <col min="17" max="21" width="8.85546875" style="51" customWidth="1"/>
    <col min="22" max="22" width="12.7109375" style="51" customWidth="1"/>
    <col min="23" max="16384" width="10.7109375" style="50"/>
  </cols>
  <sheetData>
    <row r="1" spans="1:22" ht="31">
      <c r="A1" s="49" t="s">
        <v>17</v>
      </c>
    </row>
    <row r="2" spans="1:22">
      <c r="A2" s="116" t="s">
        <v>98</v>
      </c>
      <c r="B2" s="116"/>
      <c r="C2" s="116"/>
      <c r="D2" s="116"/>
      <c r="E2" s="116"/>
      <c r="F2" s="116"/>
      <c r="G2" s="116"/>
      <c r="H2" s="116"/>
      <c r="I2" s="116"/>
      <c r="J2" s="116"/>
      <c r="K2" s="116"/>
      <c r="L2" s="116"/>
      <c r="M2" s="116"/>
      <c r="N2" s="116"/>
      <c r="O2" s="116"/>
      <c r="P2" s="116"/>
      <c r="Q2" s="116"/>
      <c r="R2" s="52"/>
      <c r="S2" s="52"/>
      <c r="T2" s="52"/>
      <c r="U2" s="52"/>
    </row>
    <row r="3" spans="1:22" ht="21" thickBot="1">
      <c r="A3" s="116" t="s">
        <v>55</v>
      </c>
      <c r="B3" s="116"/>
      <c r="C3" s="116"/>
      <c r="D3" s="116"/>
      <c r="E3" s="116"/>
      <c r="F3" s="116"/>
      <c r="G3" s="116"/>
      <c r="H3" s="116"/>
      <c r="I3" s="116"/>
      <c r="J3" s="116"/>
      <c r="K3" s="116"/>
      <c r="L3" s="116"/>
      <c r="M3" s="116"/>
      <c r="N3" s="116"/>
      <c r="O3" s="116"/>
      <c r="P3" s="116"/>
      <c r="Q3" s="116"/>
      <c r="R3" s="52"/>
      <c r="S3" s="52"/>
      <c r="T3" s="52"/>
      <c r="U3" s="52"/>
    </row>
    <row r="4" spans="1:22" ht="43" customHeight="1" thickBot="1">
      <c r="A4" s="124" t="s">
        <v>99</v>
      </c>
      <c r="B4" s="125"/>
      <c r="C4" s="125"/>
      <c r="D4" s="125"/>
      <c r="E4" s="125"/>
      <c r="F4" s="125"/>
      <c r="G4" s="125"/>
      <c r="H4" s="125"/>
      <c r="I4" s="125"/>
      <c r="J4" s="125"/>
      <c r="K4" s="125"/>
      <c r="L4" s="125"/>
      <c r="M4" s="125"/>
      <c r="N4" s="125"/>
      <c r="O4" s="125"/>
      <c r="P4" s="125"/>
      <c r="Q4" s="125"/>
      <c r="R4" s="125"/>
      <c r="S4" s="125"/>
      <c r="T4" s="125"/>
      <c r="U4" s="125"/>
      <c r="V4" s="126"/>
    </row>
    <row r="5" spans="1:22" ht="35.25" customHeight="1">
      <c r="A5" s="127" t="s">
        <v>0</v>
      </c>
      <c r="B5" s="128"/>
      <c r="C5" s="128"/>
      <c r="D5" s="128"/>
      <c r="E5" s="129"/>
      <c r="F5" s="129"/>
      <c r="G5" s="128"/>
      <c r="H5" s="128"/>
      <c r="I5" s="128"/>
      <c r="J5" s="128"/>
      <c r="K5" s="128"/>
      <c r="L5" s="128"/>
      <c r="M5" s="128"/>
      <c r="N5" s="128"/>
      <c r="O5" s="128"/>
      <c r="P5" s="128"/>
      <c r="Q5" s="128"/>
      <c r="R5" s="128"/>
      <c r="S5" s="128"/>
      <c r="T5" s="128"/>
      <c r="U5" s="128"/>
      <c r="V5" s="130"/>
    </row>
    <row r="6" spans="1:22" ht="35.25" customHeight="1">
      <c r="A6" s="131" t="s">
        <v>1</v>
      </c>
      <c r="B6" s="132"/>
      <c r="C6" s="132"/>
      <c r="D6" s="132"/>
      <c r="E6" s="132"/>
      <c r="F6" s="132"/>
      <c r="G6" s="132"/>
      <c r="H6" s="132"/>
      <c r="I6" s="132"/>
      <c r="J6" s="132"/>
      <c r="K6" s="132"/>
      <c r="L6" s="132"/>
      <c r="M6" s="132"/>
      <c r="N6" s="132"/>
      <c r="O6" s="132"/>
      <c r="P6" s="132"/>
      <c r="Q6" s="132"/>
      <c r="R6" s="132"/>
      <c r="S6" s="132"/>
      <c r="T6" s="132"/>
      <c r="U6" s="132"/>
      <c r="V6" s="133"/>
    </row>
    <row r="7" spans="1:22" ht="35.25" customHeight="1" thickBot="1">
      <c r="A7" s="134" t="s">
        <v>2</v>
      </c>
      <c r="B7" s="135"/>
      <c r="C7" s="135"/>
      <c r="D7" s="135"/>
      <c r="E7" s="56" t="s">
        <v>3</v>
      </c>
      <c r="F7" s="117"/>
      <c r="G7" s="118"/>
      <c r="H7" s="118"/>
      <c r="I7" s="118"/>
      <c r="J7" s="118"/>
      <c r="K7" s="118"/>
      <c r="L7" s="119"/>
      <c r="M7" s="55" t="s">
        <v>87</v>
      </c>
      <c r="N7" s="120"/>
      <c r="O7" s="121"/>
      <c r="P7" s="121"/>
      <c r="Q7" s="121"/>
      <c r="R7" s="121"/>
      <c r="S7" s="121"/>
      <c r="T7" s="121"/>
      <c r="U7" s="121"/>
      <c r="V7" s="122"/>
    </row>
    <row r="8" spans="1:22" ht="35.25" customHeight="1">
      <c r="A8" s="136" t="s">
        <v>12</v>
      </c>
      <c r="B8" s="136"/>
      <c r="C8" s="136"/>
      <c r="D8" s="136"/>
      <c r="E8" s="136"/>
      <c r="F8" s="136"/>
      <c r="G8" s="136"/>
      <c r="H8" s="136"/>
      <c r="I8" s="136"/>
      <c r="J8" s="136"/>
      <c r="K8" s="136"/>
    </row>
    <row r="9" spans="1:22">
      <c r="A9" s="57"/>
      <c r="B9" s="57"/>
      <c r="C9" s="57"/>
      <c r="D9" s="57" t="s">
        <v>45</v>
      </c>
      <c r="E9" s="50"/>
      <c r="F9" s="50"/>
      <c r="G9" s="57"/>
      <c r="H9" s="57"/>
      <c r="I9" s="57"/>
      <c r="J9" s="57"/>
      <c r="K9" s="57"/>
    </row>
    <row r="10" spans="1:22" ht="28" thickBot="1">
      <c r="A10" s="57"/>
      <c r="B10" s="57"/>
      <c r="C10" s="57"/>
      <c r="D10" s="58" t="s">
        <v>94</v>
      </c>
      <c r="E10" s="50"/>
      <c r="F10" s="50"/>
      <c r="G10" s="59"/>
      <c r="H10" s="59"/>
      <c r="I10" s="57"/>
      <c r="J10" s="57"/>
      <c r="K10" s="57"/>
    </row>
    <row r="11" spans="1:22" ht="112" customHeight="1" thickBot="1">
      <c r="A11" s="137" t="s">
        <v>14</v>
      </c>
      <c r="B11" s="139" t="s">
        <v>4</v>
      </c>
      <c r="C11" s="139" t="s">
        <v>5</v>
      </c>
      <c r="D11" s="139" t="s">
        <v>6</v>
      </c>
      <c r="E11" s="147" t="s">
        <v>90</v>
      </c>
      <c r="F11" s="149" t="s">
        <v>11</v>
      </c>
      <c r="G11" s="151" t="s">
        <v>86</v>
      </c>
      <c r="H11" s="152"/>
      <c r="I11" s="147" t="s">
        <v>7</v>
      </c>
      <c r="J11" s="155" t="s">
        <v>46</v>
      </c>
      <c r="K11" s="143" t="s">
        <v>97</v>
      </c>
      <c r="L11" s="144"/>
      <c r="M11" s="143" t="s">
        <v>20</v>
      </c>
      <c r="N11" s="144"/>
      <c r="O11" s="159" t="s">
        <v>101</v>
      </c>
      <c r="P11" s="160"/>
      <c r="Q11" s="157" t="s">
        <v>89</v>
      </c>
      <c r="R11" s="157"/>
      <c r="S11" s="157"/>
      <c r="T11" s="158"/>
      <c r="U11" s="141" t="s">
        <v>92</v>
      </c>
      <c r="V11" s="114" t="s">
        <v>93</v>
      </c>
    </row>
    <row r="12" spans="1:22" ht="112" customHeight="1" thickBot="1">
      <c r="A12" s="138"/>
      <c r="B12" s="140"/>
      <c r="C12" s="140"/>
      <c r="D12" s="140"/>
      <c r="E12" s="148"/>
      <c r="F12" s="150"/>
      <c r="G12" s="153"/>
      <c r="H12" s="154"/>
      <c r="I12" s="148"/>
      <c r="J12" s="156"/>
      <c r="K12" s="145"/>
      <c r="L12" s="146"/>
      <c r="M12" s="145"/>
      <c r="N12" s="146"/>
      <c r="O12" s="161"/>
      <c r="P12" s="162"/>
      <c r="Q12" s="61" t="s">
        <v>88</v>
      </c>
      <c r="R12" s="60" t="s">
        <v>77</v>
      </c>
      <c r="S12" s="60" t="s">
        <v>78</v>
      </c>
      <c r="T12" s="60" t="s">
        <v>79</v>
      </c>
      <c r="U12" s="142"/>
      <c r="V12" s="115"/>
    </row>
    <row r="13" spans="1:22" ht="21">
      <c r="A13" s="62" t="s">
        <v>8</v>
      </c>
      <c r="B13" s="63">
        <v>45284</v>
      </c>
      <c r="C13" s="64" t="s">
        <v>13</v>
      </c>
      <c r="D13" s="65" t="s">
        <v>9</v>
      </c>
      <c r="E13" s="66" t="s">
        <v>91</v>
      </c>
      <c r="F13" s="67">
        <v>35065</v>
      </c>
      <c r="G13" s="65" t="s">
        <v>10</v>
      </c>
      <c r="H13" s="65" t="s">
        <v>44</v>
      </c>
      <c r="I13" s="68">
        <v>179.95</v>
      </c>
      <c r="J13" s="69">
        <v>79.95</v>
      </c>
      <c r="K13" s="70" t="s">
        <v>15</v>
      </c>
      <c r="L13" s="71" t="s">
        <v>16</v>
      </c>
      <c r="M13" s="70" t="s">
        <v>18</v>
      </c>
      <c r="N13" s="71" t="s">
        <v>19</v>
      </c>
      <c r="O13" s="72" t="s">
        <v>95</v>
      </c>
      <c r="P13" s="73" t="s">
        <v>96</v>
      </c>
      <c r="Q13" s="74">
        <v>6</v>
      </c>
      <c r="R13" s="75">
        <v>0</v>
      </c>
      <c r="S13" s="75">
        <v>8</v>
      </c>
      <c r="T13" s="75">
        <v>5</v>
      </c>
      <c r="U13" s="108">
        <v>4.2650462962962963E-3</v>
      </c>
      <c r="V13" s="109">
        <v>0.95299999999999996</v>
      </c>
    </row>
    <row r="14" spans="1:22">
      <c r="A14" s="76" t="s">
        <v>22</v>
      </c>
      <c r="B14" s="77"/>
      <c r="C14" s="78"/>
      <c r="D14" s="79"/>
      <c r="E14" s="79"/>
      <c r="F14" s="80"/>
      <c r="G14" s="81"/>
      <c r="H14" s="82"/>
      <c r="I14" s="83"/>
      <c r="J14" s="84"/>
      <c r="K14" s="85"/>
      <c r="L14" s="86"/>
      <c r="M14" s="85"/>
      <c r="N14" s="86"/>
      <c r="O14" s="87"/>
      <c r="P14" s="88"/>
      <c r="Q14" s="89"/>
      <c r="R14" s="90"/>
      <c r="S14" s="90"/>
      <c r="T14" s="90"/>
      <c r="U14" s="110" t="str">
        <f>IF(AND(Q14="",R14="",S14="",T14=""),"",IF(OR(Q14="",R14="",S14="",T14=""),"空欄あり！",Q14&amp;":"&amp;R14&amp;S14&amp;"."&amp;T14))</f>
        <v/>
      </c>
      <c r="V14" s="111" t="str">
        <f>IF(AND(Q14="",R14="",S14="",T14=""),"",IF(AND(G14="男",H14="女"),"性別二重入力！",IF(G14="男",(335.8*(98/J14)^0.222)/(Q14*60+R14*10+S14+T14*0.1),IF(H14="女",(384.4*(81/J14)^0.222)/(Q14*60+R14*10+S14+T14*0.1),"性別未入力！"))))</f>
        <v/>
      </c>
    </row>
    <row r="15" spans="1:22">
      <c r="A15" s="53" t="s">
        <v>23</v>
      </c>
      <c r="B15" s="77"/>
      <c r="C15" s="78"/>
      <c r="D15" s="79"/>
      <c r="E15" s="79"/>
      <c r="F15" s="80"/>
      <c r="G15" s="81"/>
      <c r="H15" s="82"/>
      <c r="I15" s="83"/>
      <c r="J15" s="84"/>
      <c r="K15" s="85"/>
      <c r="L15" s="86"/>
      <c r="M15" s="85"/>
      <c r="N15" s="86"/>
      <c r="O15" s="87"/>
      <c r="P15" s="88"/>
      <c r="Q15" s="89"/>
      <c r="R15" s="90"/>
      <c r="S15" s="90"/>
      <c r="T15" s="90"/>
      <c r="U15" s="110" t="str">
        <f>IF(AND(Q15="",R15="",S15="",T15=""),"",IF(OR(Q15="",R15="",S15="",T15=""),"空欄あり！",Q15&amp;":"&amp;R15&amp;S15&amp;"."&amp;T15))</f>
        <v/>
      </c>
      <c r="V15" s="111" t="str">
        <f t="shared" ref="V15:V33" si="0">IF(AND(Q15="",R15="",S15="",T15=""),"",IF(AND(G15="男",H15="女"),"性別二重入力！",IF(G15="男",(335.8*(98/J15)^0.222)/(Q15*60+R15*10+S15+T15*0.1),IF(H15="女",(384.4*(81/J15)^0.222)/(Q15*60+R15*10+S15+T15*0.1),"性別未入力！"))))</f>
        <v/>
      </c>
    </row>
    <row r="16" spans="1:22">
      <c r="A16" s="53" t="s">
        <v>24</v>
      </c>
      <c r="B16" s="77"/>
      <c r="C16" s="78"/>
      <c r="D16" s="79"/>
      <c r="E16" s="79"/>
      <c r="F16" s="80"/>
      <c r="G16" s="81"/>
      <c r="H16" s="82"/>
      <c r="I16" s="83"/>
      <c r="J16" s="84"/>
      <c r="K16" s="85"/>
      <c r="L16" s="86"/>
      <c r="M16" s="85"/>
      <c r="N16" s="86"/>
      <c r="O16" s="87"/>
      <c r="P16" s="88"/>
      <c r="Q16" s="89"/>
      <c r="R16" s="90"/>
      <c r="S16" s="90"/>
      <c r="T16" s="90"/>
      <c r="U16" s="110" t="str">
        <f>IF(AND(Q16="",R16="",S16="",T16=""),"",IF(OR(Q16="",R16="",S16="",T16=""),"空欄あり！",Q16&amp;":"&amp;R16&amp;S16&amp;"."&amp;T16))</f>
        <v/>
      </c>
      <c r="V16" s="111" t="str">
        <f t="shared" si="0"/>
        <v/>
      </c>
    </row>
    <row r="17" spans="1:22">
      <c r="A17" s="53" t="s">
        <v>25</v>
      </c>
      <c r="B17" s="77"/>
      <c r="C17" s="78"/>
      <c r="D17" s="79"/>
      <c r="E17" s="79"/>
      <c r="F17" s="80"/>
      <c r="G17" s="81"/>
      <c r="H17" s="82"/>
      <c r="I17" s="83"/>
      <c r="J17" s="84"/>
      <c r="K17" s="85"/>
      <c r="L17" s="86"/>
      <c r="M17" s="85"/>
      <c r="N17" s="86"/>
      <c r="O17" s="87"/>
      <c r="P17" s="88"/>
      <c r="Q17" s="89"/>
      <c r="R17" s="90"/>
      <c r="S17" s="90"/>
      <c r="T17" s="90"/>
      <c r="U17" s="110" t="str">
        <f t="shared" ref="U17:U33" si="1">IF(AND(Q17="",R17="",S17="",T17=""),"",IF(OR(Q17="",R17="",S17="",T17=""),"空欄あり！",Q17&amp;":"&amp;R17&amp;S17&amp;"."&amp;T17))</f>
        <v/>
      </c>
      <c r="V17" s="111" t="str">
        <f t="shared" si="0"/>
        <v/>
      </c>
    </row>
    <row r="18" spans="1:22">
      <c r="A18" s="53" t="s">
        <v>26</v>
      </c>
      <c r="B18" s="77"/>
      <c r="C18" s="78"/>
      <c r="D18" s="79"/>
      <c r="E18" s="79"/>
      <c r="F18" s="80"/>
      <c r="G18" s="81"/>
      <c r="H18" s="82"/>
      <c r="I18" s="83"/>
      <c r="J18" s="84"/>
      <c r="K18" s="85"/>
      <c r="L18" s="86"/>
      <c r="M18" s="85"/>
      <c r="N18" s="86"/>
      <c r="O18" s="87"/>
      <c r="P18" s="88"/>
      <c r="Q18" s="89"/>
      <c r="R18" s="90"/>
      <c r="S18" s="90"/>
      <c r="T18" s="90"/>
      <c r="U18" s="110" t="str">
        <f t="shared" si="1"/>
        <v/>
      </c>
      <c r="V18" s="111" t="str">
        <f t="shared" si="0"/>
        <v/>
      </c>
    </row>
    <row r="19" spans="1:22">
      <c r="A19" s="53" t="s">
        <v>27</v>
      </c>
      <c r="B19" s="77"/>
      <c r="C19" s="78"/>
      <c r="D19" s="79"/>
      <c r="E19" s="79"/>
      <c r="F19" s="80"/>
      <c r="G19" s="81"/>
      <c r="H19" s="82"/>
      <c r="I19" s="83"/>
      <c r="J19" s="84"/>
      <c r="K19" s="85"/>
      <c r="L19" s="86"/>
      <c r="M19" s="85"/>
      <c r="N19" s="86"/>
      <c r="O19" s="87"/>
      <c r="P19" s="88"/>
      <c r="Q19" s="89"/>
      <c r="R19" s="90"/>
      <c r="S19" s="90"/>
      <c r="T19" s="90"/>
      <c r="U19" s="110" t="str">
        <f t="shared" si="1"/>
        <v/>
      </c>
      <c r="V19" s="111" t="str">
        <f t="shared" si="0"/>
        <v/>
      </c>
    </row>
    <row r="20" spans="1:22">
      <c r="A20" s="53" t="s">
        <v>28</v>
      </c>
      <c r="B20" s="77"/>
      <c r="C20" s="78"/>
      <c r="D20" s="79"/>
      <c r="E20" s="79"/>
      <c r="F20" s="80"/>
      <c r="G20" s="81"/>
      <c r="H20" s="82"/>
      <c r="I20" s="83"/>
      <c r="J20" s="84"/>
      <c r="K20" s="85"/>
      <c r="L20" s="86"/>
      <c r="M20" s="85"/>
      <c r="N20" s="86"/>
      <c r="O20" s="87"/>
      <c r="P20" s="88"/>
      <c r="Q20" s="89"/>
      <c r="R20" s="90"/>
      <c r="S20" s="90"/>
      <c r="T20" s="90"/>
      <c r="U20" s="110" t="str">
        <f t="shared" si="1"/>
        <v/>
      </c>
      <c r="V20" s="111" t="str">
        <f t="shared" si="0"/>
        <v/>
      </c>
    </row>
    <row r="21" spans="1:22">
      <c r="A21" s="53" t="s">
        <v>29</v>
      </c>
      <c r="B21" s="77"/>
      <c r="C21" s="78"/>
      <c r="D21" s="79"/>
      <c r="E21" s="79"/>
      <c r="F21" s="80"/>
      <c r="G21" s="81"/>
      <c r="H21" s="82"/>
      <c r="I21" s="83"/>
      <c r="J21" s="84"/>
      <c r="K21" s="85"/>
      <c r="L21" s="86"/>
      <c r="M21" s="85"/>
      <c r="N21" s="86"/>
      <c r="O21" s="87"/>
      <c r="P21" s="88"/>
      <c r="Q21" s="89"/>
      <c r="R21" s="90"/>
      <c r="S21" s="90"/>
      <c r="T21" s="90"/>
      <c r="U21" s="110" t="str">
        <f t="shared" si="1"/>
        <v/>
      </c>
      <c r="V21" s="111" t="str">
        <f t="shared" si="0"/>
        <v/>
      </c>
    </row>
    <row r="22" spans="1:22">
      <c r="A22" s="53" t="s">
        <v>30</v>
      </c>
      <c r="B22" s="77"/>
      <c r="C22" s="78"/>
      <c r="D22" s="79"/>
      <c r="E22" s="79"/>
      <c r="F22" s="80"/>
      <c r="G22" s="81"/>
      <c r="H22" s="82"/>
      <c r="I22" s="83"/>
      <c r="J22" s="84"/>
      <c r="K22" s="85"/>
      <c r="L22" s="86"/>
      <c r="M22" s="85"/>
      <c r="N22" s="86"/>
      <c r="O22" s="87"/>
      <c r="P22" s="88"/>
      <c r="Q22" s="89"/>
      <c r="R22" s="90"/>
      <c r="S22" s="90"/>
      <c r="T22" s="90"/>
      <c r="U22" s="110" t="str">
        <f t="shared" si="1"/>
        <v/>
      </c>
      <c r="V22" s="111" t="str">
        <f t="shared" si="0"/>
        <v/>
      </c>
    </row>
    <row r="23" spans="1:22">
      <c r="A23" s="53" t="s">
        <v>31</v>
      </c>
      <c r="B23" s="77"/>
      <c r="C23" s="78"/>
      <c r="D23" s="79"/>
      <c r="E23" s="79"/>
      <c r="F23" s="80"/>
      <c r="G23" s="81"/>
      <c r="H23" s="82"/>
      <c r="I23" s="83"/>
      <c r="J23" s="84"/>
      <c r="K23" s="85"/>
      <c r="L23" s="86"/>
      <c r="M23" s="85"/>
      <c r="N23" s="86"/>
      <c r="O23" s="87"/>
      <c r="P23" s="88"/>
      <c r="Q23" s="89"/>
      <c r="R23" s="90"/>
      <c r="S23" s="90"/>
      <c r="T23" s="90"/>
      <c r="U23" s="110" t="str">
        <f t="shared" si="1"/>
        <v/>
      </c>
      <c r="V23" s="111" t="str">
        <f t="shared" si="0"/>
        <v/>
      </c>
    </row>
    <row r="24" spans="1:22">
      <c r="A24" s="53" t="s">
        <v>32</v>
      </c>
      <c r="B24" s="77"/>
      <c r="C24" s="78"/>
      <c r="D24" s="79"/>
      <c r="E24" s="79"/>
      <c r="F24" s="80"/>
      <c r="G24" s="81"/>
      <c r="H24" s="82"/>
      <c r="I24" s="83"/>
      <c r="J24" s="84"/>
      <c r="K24" s="85"/>
      <c r="L24" s="86"/>
      <c r="M24" s="85"/>
      <c r="N24" s="86"/>
      <c r="O24" s="87"/>
      <c r="P24" s="88"/>
      <c r="Q24" s="89"/>
      <c r="R24" s="90"/>
      <c r="S24" s="90"/>
      <c r="T24" s="90"/>
      <c r="U24" s="110" t="str">
        <f t="shared" si="1"/>
        <v/>
      </c>
      <c r="V24" s="111" t="str">
        <f t="shared" si="0"/>
        <v/>
      </c>
    </row>
    <row r="25" spans="1:22">
      <c r="A25" s="53" t="s">
        <v>33</v>
      </c>
      <c r="B25" s="77"/>
      <c r="C25" s="78"/>
      <c r="D25" s="79"/>
      <c r="E25" s="79"/>
      <c r="F25" s="80"/>
      <c r="G25" s="81"/>
      <c r="H25" s="82"/>
      <c r="I25" s="83"/>
      <c r="J25" s="84"/>
      <c r="K25" s="85"/>
      <c r="L25" s="86"/>
      <c r="M25" s="85"/>
      <c r="N25" s="86"/>
      <c r="O25" s="87"/>
      <c r="P25" s="88"/>
      <c r="Q25" s="89"/>
      <c r="R25" s="90"/>
      <c r="S25" s="90"/>
      <c r="T25" s="90"/>
      <c r="U25" s="110" t="str">
        <f t="shared" si="1"/>
        <v/>
      </c>
      <c r="V25" s="111" t="str">
        <f t="shared" si="0"/>
        <v/>
      </c>
    </row>
    <row r="26" spans="1:22">
      <c r="A26" s="53" t="s">
        <v>34</v>
      </c>
      <c r="B26" s="77"/>
      <c r="C26" s="78"/>
      <c r="D26" s="79"/>
      <c r="E26" s="79"/>
      <c r="F26" s="80"/>
      <c r="G26" s="81"/>
      <c r="H26" s="82"/>
      <c r="I26" s="83"/>
      <c r="J26" s="84"/>
      <c r="K26" s="85"/>
      <c r="L26" s="86"/>
      <c r="M26" s="85"/>
      <c r="N26" s="86"/>
      <c r="O26" s="87"/>
      <c r="P26" s="88"/>
      <c r="Q26" s="89"/>
      <c r="R26" s="90"/>
      <c r="S26" s="90"/>
      <c r="T26" s="90"/>
      <c r="U26" s="110" t="str">
        <f t="shared" si="1"/>
        <v/>
      </c>
      <c r="V26" s="111" t="str">
        <f t="shared" si="0"/>
        <v/>
      </c>
    </row>
    <row r="27" spans="1:22">
      <c r="A27" s="53" t="s">
        <v>35</v>
      </c>
      <c r="B27" s="77"/>
      <c r="C27" s="78"/>
      <c r="D27" s="79"/>
      <c r="E27" s="79"/>
      <c r="F27" s="80"/>
      <c r="G27" s="81"/>
      <c r="H27" s="82"/>
      <c r="I27" s="83"/>
      <c r="J27" s="84"/>
      <c r="K27" s="85"/>
      <c r="L27" s="86"/>
      <c r="M27" s="85"/>
      <c r="N27" s="86"/>
      <c r="O27" s="87"/>
      <c r="P27" s="88"/>
      <c r="Q27" s="89"/>
      <c r="R27" s="90"/>
      <c r="S27" s="90"/>
      <c r="T27" s="90"/>
      <c r="U27" s="110" t="str">
        <f t="shared" si="1"/>
        <v/>
      </c>
      <c r="V27" s="111" t="str">
        <f t="shared" si="0"/>
        <v/>
      </c>
    </row>
    <row r="28" spans="1:22">
      <c r="A28" s="53" t="s">
        <v>36</v>
      </c>
      <c r="B28" s="77"/>
      <c r="C28" s="78"/>
      <c r="D28" s="79"/>
      <c r="E28" s="79"/>
      <c r="F28" s="80"/>
      <c r="G28" s="81"/>
      <c r="H28" s="82"/>
      <c r="I28" s="83"/>
      <c r="J28" s="84"/>
      <c r="K28" s="85"/>
      <c r="L28" s="86"/>
      <c r="M28" s="85"/>
      <c r="N28" s="86"/>
      <c r="O28" s="87"/>
      <c r="P28" s="88"/>
      <c r="Q28" s="89"/>
      <c r="R28" s="90"/>
      <c r="S28" s="90"/>
      <c r="T28" s="90"/>
      <c r="U28" s="110" t="str">
        <f t="shared" si="1"/>
        <v/>
      </c>
      <c r="V28" s="111" t="str">
        <f t="shared" si="0"/>
        <v/>
      </c>
    </row>
    <row r="29" spans="1:22">
      <c r="A29" s="53" t="s">
        <v>37</v>
      </c>
      <c r="B29" s="77"/>
      <c r="C29" s="78"/>
      <c r="D29" s="79"/>
      <c r="E29" s="79"/>
      <c r="F29" s="80"/>
      <c r="G29" s="81"/>
      <c r="H29" s="82"/>
      <c r="I29" s="83"/>
      <c r="J29" s="84"/>
      <c r="K29" s="85"/>
      <c r="L29" s="86"/>
      <c r="M29" s="85"/>
      <c r="N29" s="86"/>
      <c r="O29" s="87"/>
      <c r="P29" s="88"/>
      <c r="Q29" s="89"/>
      <c r="R29" s="90"/>
      <c r="S29" s="90"/>
      <c r="T29" s="90"/>
      <c r="U29" s="110" t="str">
        <f t="shared" si="1"/>
        <v/>
      </c>
      <c r="V29" s="111" t="str">
        <f t="shared" si="0"/>
        <v/>
      </c>
    </row>
    <row r="30" spans="1:22">
      <c r="A30" s="53" t="s">
        <v>38</v>
      </c>
      <c r="B30" s="77"/>
      <c r="C30" s="78"/>
      <c r="D30" s="79"/>
      <c r="E30" s="79"/>
      <c r="F30" s="80"/>
      <c r="G30" s="81"/>
      <c r="H30" s="82"/>
      <c r="I30" s="83"/>
      <c r="J30" s="84"/>
      <c r="K30" s="85"/>
      <c r="L30" s="86"/>
      <c r="M30" s="85"/>
      <c r="N30" s="86"/>
      <c r="O30" s="87"/>
      <c r="P30" s="88"/>
      <c r="Q30" s="89"/>
      <c r="R30" s="90"/>
      <c r="S30" s="90"/>
      <c r="T30" s="90"/>
      <c r="U30" s="110" t="str">
        <f t="shared" si="1"/>
        <v/>
      </c>
      <c r="V30" s="111" t="str">
        <f t="shared" si="0"/>
        <v/>
      </c>
    </row>
    <row r="31" spans="1:22">
      <c r="A31" s="53" t="s">
        <v>39</v>
      </c>
      <c r="B31" s="77"/>
      <c r="C31" s="78"/>
      <c r="D31" s="79"/>
      <c r="E31" s="79"/>
      <c r="F31" s="80"/>
      <c r="G31" s="81"/>
      <c r="H31" s="82"/>
      <c r="I31" s="83"/>
      <c r="J31" s="84"/>
      <c r="K31" s="85"/>
      <c r="L31" s="86"/>
      <c r="M31" s="85"/>
      <c r="N31" s="86"/>
      <c r="O31" s="87"/>
      <c r="P31" s="88"/>
      <c r="Q31" s="89"/>
      <c r="R31" s="90"/>
      <c r="S31" s="90"/>
      <c r="T31" s="90"/>
      <c r="U31" s="110" t="str">
        <f t="shared" si="1"/>
        <v/>
      </c>
      <c r="V31" s="111" t="str">
        <f t="shared" si="0"/>
        <v/>
      </c>
    </row>
    <row r="32" spans="1:22">
      <c r="A32" s="53" t="s">
        <v>40</v>
      </c>
      <c r="B32" s="77"/>
      <c r="C32" s="78"/>
      <c r="D32" s="79"/>
      <c r="E32" s="79"/>
      <c r="F32" s="80"/>
      <c r="G32" s="81"/>
      <c r="H32" s="82"/>
      <c r="I32" s="83"/>
      <c r="J32" s="84"/>
      <c r="K32" s="85"/>
      <c r="L32" s="86"/>
      <c r="M32" s="85"/>
      <c r="N32" s="86"/>
      <c r="O32" s="87"/>
      <c r="P32" s="88"/>
      <c r="Q32" s="89"/>
      <c r="R32" s="90"/>
      <c r="S32" s="90"/>
      <c r="T32" s="90"/>
      <c r="U32" s="110" t="str">
        <f t="shared" si="1"/>
        <v/>
      </c>
      <c r="V32" s="111" t="str">
        <f t="shared" si="0"/>
        <v/>
      </c>
    </row>
    <row r="33" spans="1:22" ht="21" thickBot="1">
      <c r="A33" s="54" t="s">
        <v>41</v>
      </c>
      <c r="B33" s="91"/>
      <c r="C33" s="92"/>
      <c r="D33" s="93"/>
      <c r="E33" s="93"/>
      <c r="F33" s="94"/>
      <c r="G33" s="95"/>
      <c r="H33" s="96"/>
      <c r="I33" s="97"/>
      <c r="J33" s="98"/>
      <c r="K33" s="99"/>
      <c r="L33" s="100"/>
      <c r="M33" s="99"/>
      <c r="N33" s="100"/>
      <c r="O33" s="101"/>
      <c r="P33" s="102"/>
      <c r="Q33" s="103"/>
      <c r="R33" s="104"/>
      <c r="S33" s="104"/>
      <c r="T33" s="104"/>
      <c r="U33" s="112" t="str">
        <f t="shared" si="1"/>
        <v/>
      </c>
      <c r="V33" s="113" t="str">
        <f t="shared" si="0"/>
        <v/>
      </c>
    </row>
    <row r="34" spans="1:22">
      <c r="A34" s="105"/>
      <c r="B34" s="105"/>
      <c r="C34" s="105"/>
      <c r="D34" s="106"/>
      <c r="E34" s="106"/>
      <c r="F34" s="106"/>
      <c r="G34" s="106"/>
      <c r="H34" s="106"/>
      <c r="I34" s="106"/>
      <c r="J34" s="106"/>
      <c r="K34" s="106"/>
      <c r="L34" s="106"/>
      <c r="Q34" s="106"/>
      <c r="R34" s="106"/>
      <c r="S34" s="106"/>
      <c r="T34" s="106"/>
      <c r="U34" s="106"/>
    </row>
    <row r="35" spans="1:22">
      <c r="A35" s="123"/>
      <c r="B35" s="123"/>
      <c r="C35" s="123"/>
      <c r="D35" s="123"/>
      <c r="E35" s="123"/>
      <c r="F35" s="123"/>
      <c r="G35" s="123"/>
      <c r="H35" s="123"/>
      <c r="I35" s="123"/>
      <c r="J35" s="123"/>
      <c r="K35" s="123"/>
      <c r="L35" s="123"/>
      <c r="M35" s="123"/>
      <c r="N35" s="123"/>
      <c r="O35" s="123"/>
      <c r="P35" s="123"/>
      <c r="Q35" s="123"/>
      <c r="R35" s="107"/>
      <c r="S35" s="107"/>
      <c r="T35" s="107"/>
      <c r="U35" s="107"/>
    </row>
  </sheetData>
  <sheetProtection algorithmName="SHA-512" hashValue="OGhEZptViyVmIoaO95KsgneK7tzN4HRzlX6vK7zrmpJESzHlRHY/DCERb38lWcEmKdT0oBmj1Yz3MQbugNolXA==" saltValue="hOCHU+qZaQkN1dxn0EVw/w==" spinCount="100000" sheet="1"/>
  <mergeCells count="27">
    <mergeCell ref="U11:U12"/>
    <mergeCell ref="M11:N12"/>
    <mergeCell ref="D11:D12"/>
    <mergeCell ref="E11:E12"/>
    <mergeCell ref="F11:F12"/>
    <mergeCell ref="G11:H12"/>
    <mergeCell ref="I11:I12"/>
    <mergeCell ref="J11:J12"/>
    <mergeCell ref="K11:L12"/>
    <mergeCell ref="Q11:T11"/>
    <mergeCell ref="O11:P12"/>
    <mergeCell ref="V11:V12"/>
    <mergeCell ref="A2:Q2"/>
    <mergeCell ref="F7:L7"/>
    <mergeCell ref="N7:V7"/>
    <mergeCell ref="A35:Q35"/>
    <mergeCell ref="A3:Q3"/>
    <mergeCell ref="A4:V4"/>
    <mergeCell ref="A5:D5"/>
    <mergeCell ref="E5:V5"/>
    <mergeCell ref="A6:D6"/>
    <mergeCell ref="E6:V6"/>
    <mergeCell ref="A7:D7"/>
    <mergeCell ref="A8:K8"/>
    <mergeCell ref="A11:A12"/>
    <mergeCell ref="C11:C12"/>
    <mergeCell ref="B11:B12"/>
  </mergeCells>
  <phoneticPr fontId="3"/>
  <dataValidations count="12">
    <dataValidation showDropDown="1" showInputMessage="1" showErrorMessage="1" sqref="I13:J33" xr:uid="{00000000-0002-0000-0000-000000000000}"/>
    <dataValidation type="whole" imeMode="halfAlpha" allowBlank="1" showInputMessage="1" showErrorMessage="1" error="各セルには、半角数字1文字のみ入力可能です。" sqref="R14:T33" xr:uid="{00000000-0002-0000-0000-000001000000}">
      <formula1>0</formula1>
      <formula2>9</formula2>
    </dataValidation>
    <dataValidation type="list" showInputMessage="1" showErrorMessage="1" sqref="K13" xr:uid="{00000000-0002-0000-0000-000002000000}">
      <formula1>"       ,シニア"</formula1>
    </dataValidation>
    <dataValidation type="list" allowBlank="1" showInputMessage="1" showErrorMessage="1" sqref="K14:K33" xr:uid="{00000000-0002-0000-0000-000003000000}">
      <formula1>" シニア,         "</formula1>
    </dataValidation>
    <dataValidation type="list" allowBlank="1" showInputMessage="1" showErrorMessage="1" sqref="L14:L33" xr:uid="{00000000-0002-0000-0000-000004000000}">
      <formula1>" U23,         "</formula1>
    </dataValidation>
    <dataValidation type="list" showInputMessage="1" showErrorMessage="1" sqref="M13:M33" xr:uid="{00000000-0002-0000-0000-000007000000}">
      <formula1>"       ,スカル"</formula1>
    </dataValidation>
    <dataValidation type="list" allowBlank="1" showInputMessage="1" showErrorMessage="1" sqref="N13:N33" xr:uid="{00000000-0002-0000-0000-000008000000}">
      <formula1>"　　　,スイープ"</formula1>
    </dataValidation>
    <dataValidation type="list" allowBlank="1" showInputMessage="1" showErrorMessage="1" sqref="G13:G33" xr:uid="{00000000-0002-0000-0000-00000B000000}">
      <formula1>"男"</formula1>
    </dataValidation>
    <dataValidation type="list" allowBlank="1" showInputMessage="1" showErrorMessage="1" sqref="H13:H33" xr:uid="{00000000-0002-0000-0000-00000C000000}">
      <formula1>"女"</formula1>
    </dataValidation>
    <dataValidation type="whole" imeMode="halfAlpha" allowBlank="1" showInputMessage="1" showErrorMessage="1" sqref="Q14:Q33" xr:uid="{400AFA92-8DA8-4630-893F-A60065C61671}">
      <formula1>0</formula1>
      <formula2>99</formula2>
    </dataValidation>
    <dataValidation type="list" allowBlank="1" showErrorMessage="1" sqref="P13:P33" xr:uid="{0789E33F-DF9E-8E48-9CC8-D9DF96141DCE}">
      <formula1>"軽量級"</formula1>
    </dataValidation>
    <dataValidation type="list" allowBlank="1" showErrorMessage="1" sqref="O13:O33" xr:uid="{0CDCAF57-72B9-0A4F-B395-34C3D7D74DFA}">
      <formula1>"オープン"</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9"/>
  <sheetViews>
    <sheetView showGridLines="0" workbookViewId="0"/>
  </sheetViews>
  <sheetFormatPr baseColWidth="10" defaultColWidth="8.7109375" defaultRowHeight="20"/>
  <cols>
    <col min="2" max="2" width="3.42578125" style="1" customWidth="1"/>
  </cols>
  <sheetData>
    <row r="2" spans="2:3">
      <c r="B2" s="1" t="s">
        <v>54</v>
      </c>
    </row>
    <row r="3" spans="2:3">
      <c r="C3" t="s">
        <v>42</v>
      </c>
    </row>
    <row r="4" spans="2:3">
      <c r="C4" t="s">
        <v>43</v>
      </c>
    </row>
    <row r="5" spans="2:3">
      <c r="C5" t="s">
        <v>21</v>
      </c>
    </row>
    <row r="6" spans="2:3">
      <c r="C6" t="s">
        <v>52</v>
      </c>
    </row>
    <row r="7" spans="2:3">
      <c r="C7" t="s">
        <v>51</v>
      </c>
    </row>
    <row r="8" spans="2:3">
      <c r="C8" t="s">
        <v>50</v>
      </c>
    </row>
    <row r="10" spans="2:3">
      <c r="B10" s="1" t="s">
        <v>49</v>
      </c>
    </row>
    <row r="11" spans="2:3">
      <c r="C11" t="s">
        <v>47</v>
      </c>
    </row>
    <row r="12" spans="2:3">
      <c r="C12" t="s">
        <v>48</v>
      </c>
    </row>
    <row r="13" spans="2:3">
      <c r="C13" t="s">
        <v>53</v>
      </c>
    </row>
    <row r="14" spans="2:3">
      <c r="C14" t="s">
        <v>56</v>
      </c>
    </row>
    <row r="16" spans="2:3">
      <c r="B16" s="1" t="s">
        <v>59</v>
      </c>
    </row>
    <row r="17" spans="3:3">
      <c r="C17" t="s">
        <v>100</v>
      </c>
    </row>
    <row r="18" spans="3:3">
      <c r="C18" t="s">
        <v>58</v>
      </c>
    </row>
    <row r="19" spans="3:3">
      <c r="C19" s="1" t="s">
        <v>57</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71F5-4CF7-4D70-AD20-7D32EE0C2543}">
  <dimension ref="B4:H17"/>
  <sheetViews>
    <sheetView showGridLines="0" zoomScale="130" zoomScaleNormal="130" workbookViewId="0">
      <selection activeCell="F9" sqref="F9"/>
    </sheetView>
  </sheetViews>
  <sheetFormatPr baseColWidth="10" defaultColWidth="10.28515625" defaultRowHeight="13"/>
  <cols>
    <col min="1" max="1" width="2.42578125" style="2" customWidth="1"/>
    <col min="2" max="2" width="3.42578125" style="2" customWidth="1"/>
    <col min="3" max="3" width="2.7109375" style="2" customWidth="1"/>
    <col min="4" max="7" width="10.28515625" style="2" customWidth="1"/>
    <col min="8" max="16384" width="10.28515625" style="2"/>
  </cols>
  <sheetData>
    <row r="4" spans="2:8">
      <c r="F4" s="3" t="s">
        <v>60</v>
      </c>
      <c r="G4" s="3"/>
      <c r="H4" s="3"/>
    </row>
    <row r="5" spans="2:8" ht="15">
      <c r="B5" s="163" t="s">
        <v>44</v>
      </c>
      <c r="D5" s="166" t="s">
        <v>61</v>
      </c>
      <c r="E5" s="167"/>
      <c r="F5" s="4">
        <v>60</v>
      </c>
      <c r="G5" s="5"/>
      <c r="H5" s="3"/>
    </row>
    <row r="6" spans="2:8" ht="15">
      <c r="B6" s="164"/>
      <c r="D6" s="6"/>
      <c r="E6" s="7"/>
      <c r="F6" s="8" t="s">
        <v>62</v>
      </c>
      <c r="G6" s="5" t="s">
        <v>63</v>
      </c>
      <c r="H6" s="3"/>
    </row>
    <row r="7" spans="2:8" ht="15">
      <c r="B7" s="164"/>
      <c r="D7" s="167" t="s">
        <v>64</v>
      </c>
      <c r="E7" s="167"/>
      <c r="F7" s="9">
        <v>7</v>
      </c>
      <c r="G7" s="10">
        <v>14</v>
      </c>
      <c r="H7" s="11"/>
    </row>
    <row r="8" spans="2:8" ht="15">
      <c r="B8" s="164"/>
      <c r="D8" s="7"/>
      <c r="E8" s="12"/>
      <c r="F8" s="7"/>
      <c r="G8" s="5"/>
      <c r="H8" s="3"/>
    </row>
    <row r="9" spans="2:8" ht="15">
      <c r="B9" s="165"/>
      <c r="D9" s="168" t="s">
        <v>65</v>
      </c>
      <c r="E9" s="167"/>
      <c r="F9" s="13">
        <f>'計算用(編集不可)'!D9/(F7*60+G7)</f>
        <v>0.94673350275983847</v>
      </c>
      <c r="G9" s="5"/>
      <c r="H9" s="3"/>
    </row>
    <row r="10" spans="2:8" ht="15">
      <c r="D10" s="7"/>
      <c r="E10" s="12"/>
      <c r="F10" s="7"/>
      <c r="G10" s="5"/>
      <c r="H10" s="3"/>
    </row>
    <row r="11" spans="2:8" ht="15">
      <c r="D11" s="7"/>
      <c r="E11" s="12"/>
      <c r="F11" s="7"/>
      <c r="G11" s="5"/>
      <c r="H11" s="3"/>
    </row>
    <row r="12" spans="2:8">
      <c r="D12" s="7"/>
      <c r="E12" s="12"/>
      <c r="F12" s="3" t="s">
        <v>60</v>
      </c>
      <c r="G12" s="3"/>
      <c r="H12" s="3"/>
    </row>
    <row r="13" spans="2:8" ht="15">
      <c r="B13" s="163" t="s">
        <v>10</v>
      </c>
      <c r="D13" s="166" t="s">
        <v>61</v>
      </c>
      <c r="E13" s="167"/>
      <c r="F13" s="4">
        <v>68</v>
      </c>
      <c r="G13" s="5"/>
      <c r="H13" s="3"/>
    </row>
    <row r="14" spans="2:8" ht="15">
      <c r="B14" s="164"/>
      <c r="D14" s="7"/>
      <c r="E14" s="12"/>
      <c r="F14" s="8" t="s">
        <v>62</v>
      </c>
      <c r="G14" s="5" t="s">
        <v>63</v>
      </c>
      <c r="H14" s="3"/>
    </row>
    <row r="15" spans="2:8" ht="15">
      <c r="B15" s="164"/>
      <c r="D15" s="167" t="s">
        <v>64</v>
      </c>
      <c r="E15" s="167"/>
      <c r="F15" s="9">
        <v>6</v>
      </c>
      <c r="G15" s="10">
        <v>28</v>
      </c>
      <c r="H15" s="11"/>
    </row>
    <row r="16" spans="2:8" ht="15">
      <c r="B16" s="164"/>
      <c r="D16" s="7"/>
      <c r="E16" s="12"/>
      <c r="F16" s="7"/>
      <c r="G16" s="5"/>
      <c r="H16" s="3"/>
    </row>
    <row r="17" spans="2:8" ht="15">
      <c r="B17" s="165"/>
      <c r="D17" s="168" t="s">
        <v>65</v>
      </c>
      <c r="E17" s="167"/>
      <c r="F17" s="13">
        <f>'計算用(編集不可)'!D21/(F15*60+G15)</f>
        <v>0.93860783767851552</v>
      </c>
      <c r="G17" s="5"/>
      <c r="H17" s="3"/>
    </row>
  </sheetData>
  <mergeCells count="8">
    <mergeCell ref="B5:B9"/>
    <mergeCell ref="D5:E5"/>
    <mergeCell ref="D7:E7"/>
    <mergeCell ref="D9:E9"/>
    <mergeCell ref="B13:B17"/>
    <mergeCell ref="D13:E13"/>
    <mergeCell ref="D15:E15"/>
    <mergeCell ref="D17:E17"/>
  </mergeCells>
  <phoneticPr fontId="3"/>
  <pageMargins left="0.75" right="0.75" top="1" bottom="1" header="0.5" footer="0.5"/>
  <pageSetup paperSize="10" orientation="portrait" horizontalDpi="4294967292" verticalDpi="429496729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73C1-BF03-4DCF-B468-AE90149817CF}">
  <dimension ref="A1:N24"/>
  <sheetViews>
    <sheetView zoomScale="80" zoomScaleNormal="80" workbookViewId="0">
      <selection activeCell="F9" sqref="F9"/>
    </sheetView>
  </sheetViews>
  <sheetFormatPr baseColWidth="10" defaultColWidth="10.28515625" defaultRowHeight="13"/>
  <cols>
    <col min="1" max="1" width="3.5703125" style="2" customWidth="1"/>
    <col min="2" max="2" width="22" style="3" customWidth="1"/>
    <col min="3" max="3" width="5.140625" style="2" customWidth="1"/>
    <col min="4" max="5" width="11.5703125" style="2" customWidth="1"/>
    <col min="6" max="6" width="9.7109375" style="2" customWidth="1"/>
    <col min="7" max="8" width="11.42578125" style="2" customWidth="1"/>
    <col min="9" max="9" width="11.5703125" style="2" customWidth="1"/>
    <col min="10" max="10" width="11.42578125" style="2" customWidth="1"/>
    <col min="11" max="16384" width="10.28515625" style="2"/>
  </cols>
  <sheetData>
    <row r="1" spans="1:14" ht="15" thickBot="1">
      <c r="A1" s="14" t="s">
        <v>66</v>
      </c>
      <c r="B1" s="15"/>
      <c r="C1" s="16"/>
      <c r="D1" s="16"/>
      <c r="E1" s="16"/>
      <c r="F1" s="16"/>
      <c r="G1" s="16"/>
      <c r="H1" s="16"/>
      <c r="I1" s="16"/>
      <c r="J1" s="16"/>
      <c r="K1" s="17"/>
      <c r="N1" s="18" t="s">
        <v>67</v>
      </c>
    </row>
    <row r="2" spans="1:14" ht="21" thickBot="1">
      <c r="A2" s="16"/>
      <c r="B2" s="19" t="s">
        <v>68</v>
      </c>
      <c r="C2" s="16"/>
      <c r="D2" s="20">
        <v>81</v>
      </c>
      <c r="E2" s="21" t="s">
        <v>60</v>
      </c>
      <c r="F2" s="22"/>
      <c r="G2" s="23"/>
      <c r="H2" s="16"/>
      <c r="I2" s="16"/>
      <c r="J2" s="16"/>
      <c r="K2" s="17"/>
      <c r="N2" s="18" t="s">
        <v>69</v>
      </c>
    </row>
    <row r="3" spans="1:14" ht="21" thickBot="1">
      <c r="A3" s="16"/>
      <c r="B3" s="15"/>
      <c r="C3" s="16"/>
      <c r="D3" s="16"/>
      <c r="E3" s="16"/>
      <c r="F3" s="22"/>
      <c r="G3" s="23"/>
      <c r="H3" s="22" t="s">
        <v>70</v>
      </c>
      <c r="I3" s="23"/>
      <c r="J3" s="22" t="s">
        <v>71</v>
      </c>
      <c r="K3" s="17"/>
      <c r="N3" s="18" t="s">
        <v>66</v>
      </c>
    </row>
    <row r="4" spans="1:14" ht="21" thickBot="1">
      <c r="A4" s="16"/>
      <c r="B4" s="24" t="s">
        <v>72</v>
      </c>
      <c r="C4" s="16"/>
      <c r="D4" s="20">
        <f>入力!F5</f>
        <v>60</v>
      </c>
      <c r="E4" s="21" t="s">
        <v>60</v>
      </c>
      <c r="F4" s="22"/>
      <c r="G4" s="23"/>
      <c r="H4" s="25">
        <v>0.222</v>
      </c>
      <c r="I4" s="23"/>
      <c r="J4" s="23">
        <f>(D2/D4)^H4</f>
        <v>1.0688926644062693</v>
      </c>
      <c r="K4" s="17"/>
    </row>
    <row r="5" spans="1:14" ht="14" thickBot="1">
      <c r="A5" s="16"/>
      <c r="B5" s="15"/>
      <c r="C5" s="16"/>
      <c r="D5" s="16"/>
      <c r="E5" s="16"/>
      <c r="F5" s="16"/>
      <c r="G5" s="16"/>
      <c r="H5" s="16"/>
      <c r="I5" s="16"/>
      <c r="J5" s="16"/>
      <c r="K5" s="17"/>
    </row>
    <row r="6" spans="1:14" ht="20">
      <c r="A6" s="16"/>
      <c r="B6" s="169" t="s">
        <v>73</v>
      </c>
      <c r="C6" s="16"/>
      <c r="D6" s="26" t="s">
        <v>74</v>
      </c>
      <c r="E6" s="27" t="s">
        <v>75</v>
      </c>
      <c r="F6" s="16"/>
      <c r="G6" s="24"/>
      <c r="H6" s="16"/>
      <c r="I6" s="16"/>
      <c r="J6" s="16"/>
      <c r="K6" s="17"/>
    </row>
    <row r="7" spans="1:14" ht="21" thickBot="1">
      <c r="A7" s="16"/>
      <c r="B7" s="170"/>
      <c r="C7" s="16"/>
      <c r="D7" s="28">
        <v>6</v>
      </c>
      <c r="E7" s="29">
        <v>24.4</v>
      </c>
      <c r="F7" s="30"/>
      <c r="G7" s="22">
        <f>D7*60+E7</f>
        <v>384.4</v>
      </c>
      <c r="H7" s="16"/>
      <c r="I7" s="16"/>
      <c r="J7" s="16"/>
      <c r="K7" s="17"/>
      <c r="M7" s="2" t="s">
        <v>80</v>
      </c>
    </row>
    <row r="8" spans="1:14" ht="14">
      <c r="A8" s="16"/>
      <c r="B8" s="15"/>
      <c r="C8" s="16"/>
      <c r="D8" s="16"/>
      <c r="E8" s="16"/>
      <c r="F8" s="16"/>
      <c r="G8" s="16"/>
      <c r="H8" s="16"/>
      <c r="I8" s="16"/>
      <c r="J8" s="16"/>
      <c r="K8" s="17"/>
      <c r="M8" s="18" t="s">
        <v>81</v>
      </c>
    </row>
    <row r="9" spans="1:14" ht="21" thickBot="1">
      <c r="A9" s="16"/>
      <c r="B9" s="15"/>
      <c r="C9" s="16"/>
      <c r="D9" s="23">
        <f>G7*J4</f>
        <v>410.88234019776991</v>
      </c>
      <c r="E9" s="16"/>
      <c r="F9" s="16"/>
      <c r="G9" s="16"/>
      <c r="H9" s="16"/>
      <c r="I9" s="16"/>
      <c r="J9" s="16"/>
      <c r="K9" s="17"/>
      <c r="M9" s="2" t="s">
        <v>82</v>
      </c>
    </row>
    <row r="10" spans="1:14" ht="20">
      <c r="A10" s="16"/>
      <c r="B10" s="171" t="s">
        <v>76</v>
      </c>
      <c r="C10" s="16"/>
      <c r="D10" s="26" t="s">
        <v>74</v>
      </c>
      <c r="E10" s="27" t="s">
        <v>75</v>
      </c>
      <c r="F10" s="16"/>
      <c r="G10" s="16"/>
      <c r="H10" s="16"/>
      <c r="I10" s="16"/>
      <c r="J10" s="16"/>
      <c r="K10" s="17"/>
      <c r="M10" s="2" t="s">
        <v>83</v>
      </c>
    </row>
    <row r="11" spans="1:14" ht="21" thickBot="1">
      <c r="A11" s="16"/>
      <c r="B11" s="170"/>
      <c r="C11" s="16"/>
      <c r="D11" s="28">
        <f>INT(D9/60)</f>
        <v>6</v>
      </c>
      <c r="E11" s="31">
        <f>D9-D11*60</f>
        <v>50.882340197769906</v>
      </c>
      <c r="F11" s="16"/>
      <c r="G11" s="16"/>
      <c r="H11" s="16"/>
      <c r="I11" s="16"/>
      <c r="J11" s="16"/>
      <c r="K11" s="17"/>
      <c r="M11" s="2" t="s">
        <v>84</v>
      </c>
    </row>
    <row r="12" spans="1:14">
      <c r="A12" s="16"/>
      <c r="B12" s="15"/>
      <c r="C12" s="16"/>
      <c r="D12" s="16"/>
      <c r="E12" s="16"/>
      <c r="F12" s="16"/>
      <c r="G12" s="16"/>
      <c r="H12" s="16"/>
      <c r="I12" s="16"/>
      <c r="J12" s="16"/>
      <c r="K12" s="17"/>
    </row>
    <row r="13" spans="1:14" ht="15" thickBot="1">
      <c r="A13" s="32" t="s">
        <v>69</v>
      </c>
      <c r="B13" s="33"/>
      <c r="C13" s="34"/>
      <c r="D13" s="34"/>
      <c r="E13" s="34"/>
      <c r="F13" s="34"/>
      <c r="G13" s="34"/>
      <c r="H13" s="34"/>
      <c r="I13" s="34"/>
      <c r="J13" s="34"/>
      <c r="K13" s="34"/>
    </row>
    <row r="14" spans="1:14" ht="21" thickBot="1">
      <c r="A14" s="34"/>
      <c r="B14" s="35" t="s">
        <v>68</v>
      </c>
      <c r="C14" s="34"/>
      <c r="D14" s="36">
        <v>98</v>
      </c>
      <c r="E14" s="37" t="s">
        <v>60</v>
      </c>
      <c r="F14" s="38"/>
      <c r="G14" s="39"/>
      <c r="H14" s="34"/>
      <c r="I14" s="34"/>
      <c r="J14" s="34"/>
      <c r="K14" s="40"/>
    </row>
    <row r="15" spans="1:14" ht="21" thickBot="1">
      <c r="A15" s="34"/>
      <c r="B15" s="33"/>
      <c r="C15" s="34"/>
      <c r="D15" s="34"/>
      <c r="E15" s="34"/>
      <c r="F15" s="38"/>
      <c r="G15" s="39"/>
      <c r="H15" s="38" t="s">
        <v>70</v>
      </c>
      <c r="I15" s="39"/>
      <c r="J15" s="38" t="s">
        <v>71</v>
      </c>
      <c r="K15" s="40"/>
    </row>
    <row r="16" spans="1:14" ht="21" thickBot="1">
      <c r="A16" s="34"/>
      <c r="B16" s="41" t="s">
        <v>72</v>
      </c>
      <c r="C16" s="34"/>
      <c r="D16" s="36">
        <f>入力!F13</f>
        <v>68</v>
      </c>
      <c r="E16" s="37" t="s">
        <v>60</v>
      </c>
      <c r="F16" s="38"/>
      <c r="G16" s="39"/>
      <c r="H16" s="25">
        <v>0.222</v>
      </c>
      <c r="I16" s="39"/>
      <c r="J16" s="39">
        <f>(D14/D16)^H16</f>
        <v>1.0845141185802978</v>
      </c>
      <c r="K16" s="40"/>
    </row>
    <row r="17" spans="1:13" ht="14" thickBot="1">
      <c r="A17" s="34"/>
      <c r="B17" s="33"/>
      <c r="C17" s="34"/>
      <c r="D17" s="34"/>
      <c r="E17" s="34"/>
      <c r="F17" s="34"/>
      <c r="G17" s="34"/>
      <c r="H17" s="34"/>
      <c r="I17" s="34"/>
      <c r="J17" s="34"/>
      <c r="K17" s="40"/>
    </row>
    <row r="18" spans="1:13" ht="20">
      <c r="A18" s="34"/>
      <c r="B18" s="172" t="s">
        <v>73</v>
      </c>
      <c r="C18" s="34"/>
      <c r="D18" s="42" t="s">
        <v>74</v>
      </c>
      <c r="E18" s="43" t="s">
        <v>75</v>
      </c>
      <c r="F18" s="34"/>
      <c r="G18" s="41"/>
      <c r="H18" s="34"/>
      <c r="I18" s="34"/>
      <c r="J18" s="34"/>
      <c r="K18" s="40"/>
    </row>
    <row r="19" spans="1:13" ht="21" thickBot="1">
      <c r="A19" s="34"/>
      <c r="B19" s="173"/>
      <c r="C19" s="34"/>
      <c r="D19" s="44">
        <v>5</v>
      </c>
      <c r="E19" s="45">
        <v>35.799999999999997</v>
      </c>
      <c r="F19" s="46"/>
      <c r="G19" s="38">
        <f>D19*60+E19</f>
        <v>335.8</v>
      </c>
      <c r="H19" s="34"/>
      <c r="I19" s="34"/>
      <c r="J19" s="34"/>
      <c r="K19" s="40"/>
    </row>
    <row r="20" spans="1:13">
      <c r="A20" s="34"/>
      <c r="B20" s="33"/>
      <c r="C20" s="34"/>
      <c r="D20" s="34"/>
      <c r="E20" s="34"/>
      <c r="F20" s="34"/>
      <c r="G20" s="34"/>
      <c r="H20" s="34"/>
      <c r="I20" s="34"/>
      <c r="J20" s="34"/>
      <c r="K20" s="40"/>
    </row>
    <row r="21" spans="1:13" ht="21" thickBot="1">
      <c r="A21" s="34"/>
      <c r="B21" s="33"/>
      <c r="C21" s="34"/>
      <c r="D21" s="39">
        <f>G19*J16</f>
        <v>364.17984101926402</v>
      </c>
      <c r="E21" s="34"/>
      <c r="F21" s="34"/>
      <c r="G21" s="34"/>
      <c r="H21" s="34"/>
      <c r="I21" s="34"/>
      <c r="J21" s="34"/>
      <c r="K21" s="34"/>
    </row>
    <row r="22" spans="1:13" ht="20">
      <c r="A22" s="34"/>
      <c r="B22" s="174" t="s">
        <v>76</v>
      </c>
      <c r="C22" s="34"/>
      <c r="D22" s="42" t="s">
        <v>74</v>
      </c>
      <c r="E22" s="43" t="s">
        <v>75</v>
      </c>
      <c r="F22" s="34"/>
      <c r="G22" s="34"/>
      <c r="H22" s="34"/>
      <c r="I22" s="34"/>
      <c r="J22" s="34"/>
      <c r="K22" s="34"/>
    </row>
    <row r="23" spans="1:13" ht="21" thickBot="1">
      <c r="A23" s="34"/>
      <c r="B23" s="173"/>
      <c r="C23" s="34"/>
      <c r="D23" s="44">
        <f>INT(D21/60)</f>
        <v>6</v>
      </c>
      <c r="E23" s="47">
        <f>D21-D23*60</f>
        <v>4.1798410192640176</v>
      </c>
      <c r="F23" s="34"/>
      <c r="G23" s="34"/>
      <c r="H23" s="34"/>
      <c r="I23" s="34"/>
      <c r="J23" s="34"/>
      <c r="K23" s="34"/>
      <c r="M23" s="2" t="s">
        <v>85</v>
      </c>
    </row>
    <row r="24" spans="1:13">
      <c r="A24" s="40"/>
      <c r="B24" s="48"/>
      <c r="C24" s="40"/>
      <c r="D24" s="40"/>
      <c r="E24" s="40"/>
      <c r="F24" s="40"/>
      <c r="G24" s="40"/>
      <c r="H24" s="40"/>
      <c r="I24" s="40"/>
      <c r="J24" s="40"/>
      <c r="K24" s="40"/>
    </row>
  </sheetData>
  <mergeCells count="4">
    <mergeCell ref="B6:B7"/>
    <mergeCell ref="B10:B11"/>
    <mergeCell ref="B18:B19"/>
    <mergeCell ref="B22:B23"/>
  </mergeCells>
  <phoneticPr fontId="3"/>
  <pageMargins left="0.75" right="0.75" top="1" bottom="1" header="0.5" footer="0.5"/>
  <pageSetup paperSize="1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2026年2月 Ergo2K</vt:lpstr>
      <vt:lpstr>注意事項</vt:lpstr>
      <vt:lpstr>入力</vt:lpstr>
      <vt:lpstr>計算用(編集不可)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大村晃弘</dc:creator>
  <cp:lastModifiedBy>喜彦 稲垣</cp:lastModifiedBy>
  <dcterms:created xsi:type="dcterms:W3CDTF">2021-02-12T02:06:57Z</dcterms:created>
  <dcterms:modified xsi:type="dcterms:W3CDTF">2026-01-25T01:25:45Z</dcterms:modified>
</cp:coreProperties>
</file>